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el\Desktop\"/>
    </mc:Choice>
  </mc:AlternateContent>
  <bookViews>
    <workbookView xWindow="0" yWindow="0" windowWidth="19128" windowHeight="9036" activeTab="1"/>
  </bookViews>
  <sheets>
    <sheet name="Prob 1" sheetId="4" r:id="rId1"/>
    <sheet name="Prob 2" sheetId="1" r:id="rId2"/>
    <sheet name="Prob 3" sheetId="8" r:id="rId3"/>
    <sheet name="Prob 4" sheetId="6" r:id="rId4"/>
  </sheets>
  <calcPr calcId="152511"/>
</workbook>
</file>

<file path=xl/calcChain.xml><?xml version="1.0" encoding="utf-8"?>
<calcChain xmlns="http://schemas.openxmlformats.org/spreadsheetml/2006/main">
  <c r="E54" i="6" l="1"/>
  <c r="E55" i="6"/>
  <c r="E56" i="6"/>
  <c r="E57" i="6"/>
  <c r="E58" i="6"/>
  <c r="E59" i="6"/>
  <c r="E60" i="6"/>
  <c r="E61" i="6"/>
  <c r="E62" i="6"/>
  <c r="E63" i="6"/>
  <c r="E53" i="6"/>
  <c r="A54" i="6" l="1"/>
  <c r="A55" i="6"/>
  <c r="A56" i="6"/>
  <c r="A57" i="6"/>
  <c r="A58" i="6"/>
  <c r="A59" i="6"/>
  <c r="A60" i="6"/>
  <c r="A61" i="6"/>
  <c r="A62" i="6"/>
  <c r="A63" i="6"/>
  <c r="A53" i="6"/>
  <c r="C37" i="6"/>
  <c r="D37" i="6"/>
  <c r="E37" i="6"/>
  <c r="C38" i="6"/>
  <c r="D38" i="6"/>
  <c r="E38" i="6"/>
  <c r="C39" i="6"/>
  <c r="D39" i="6"/>
  <c r="E39" i="6"/>
  <c r="C40" i="6"/>
  <c r="D40" i="6"/>
  <c r="E40" i="6"/>
  <c r="C41" i="6"/>
  <c r="D41" i="6"/>
  <c r="E41" i="6"/>
  <c r="C42" i="6"/>
  <c r="D42" i="6"/>
  <c r="E42" i="6"/>
  <c r="C43" i="6"/>
  <c r="D43" i="6"/>
  <c r="E43" i="6"/>
  <c r="C44" i="6"/>
  <c r="D44" i="6"/>
  <c r="E44" i="6"/>
  <c r="C45" i="6"/>
  <c r="D45" i="6"/>
  <c r="E45" i="6"/>
  <c r="C46" i="6"/>
  <c r="D46" i="6"/>
  <c r="E46" i="6"/>
  <c r="C47" i="6"/>
  <c r="D47" i="6"/>
  <c r="E47" i="6"/>
  <c r="B38" i="6"/>
  <c r="B39" i="6"/>
  <c r="B40" i="6"/>
  <c r="B56" i="6" s="1"/>
  <c r="B41" i="6"/>
  <c r="F57" i="6" s="1"/>
  <c r="B42" i="6"/>
  <c r="B43" i="6"/>
  <c r="B44" i="6"/>
  <c r="B60" i="6" s="1"/>
  <c r="B45" i="6"/>
  <c r="B46" i="6"/>
  <c r="B47" i="6"/>
  <c r="A38" i="6"/>
  <c r="A39" i="6"/>
  <c r="A40" i="6"/>
  <c r="A41" i="6"/>
  <c r="A42" i="6"/>
  <c r="A43" i="6"/>
  <c r="A44" i="6"/>
  <c r="A45" i="6"/>
  <c r="A46" i="6"/>
  <c r="A47" i="6"/>
  <c r="A37" i="6"/>
  <c r="C21" i="6"/>
  <c r="D21" i="6"/>
  <c r="E21" i="6"/>
  <c r="C22" i="6"/>
  <c r="D22" i="6"/>
  <c r="E22" i="6"/>
  <c r="C23" i="6"/>
  <c r="D23" i="6"/>
  <c r="E23" i="6"/>
  <c r="C24" i="6"/>
  <c r="D24" i="6"/>
  <c r="E24" i="6"/>
  <c r="C25" i="6"/>
  <c r="D25" i="6"/>
  <c r="E25" i="6"/>
  <c r="C26" i="6"/>
  <c r="D26" i="6"/>
  <c r="E26" i="6"/>
  <c r="C27" i="6"/>
  <c r="D27" i="6"/>
  <c r="E27" i="6"/>
  <c r="C28" i="6"/>
  <c r="D28" i="6"/>
  <c r="E28" i="6"/>
  <c r="C29" i="6"/>
  <c r="D29" i="6"/>
  <c r="E29" i="6"/>
  <c r="C30" i="6"/>
  <c r="D30" i="6"/>
  <c r="E30" i="6"/>
  <c r="C31" i="6"/>
  <c r="D31" i="6"/>
  <c r="E31" i="6"/>
  <c r="B22" i="6"/>
  <c r="B23" i="6"/>
  <c r="B24" i="6"/>
  <c r="B25" i="6"/>
  <c r="B26" i="6"/>
  <c r="B27" i="6"/>
  <c r="B28" i="6"/>
  <c r="B29" i="6"/>
  <c r="B30" i="6"/>
  <c r="B31" i="6"/>
  <c r="A22" i="6"/>
  <c r="A23" i="6"/>
  <c r="A24" i="6"/>
  <c r="A25" i="6"/>
  <c r="A26" i="6"/>
  <c r="A27" i="6"/>
  <c r="A28" i="6"/>
  <c r="A29" i="6"/>
  <c r="A30" i="6"/>
  <c r="A31" i="6"/>
  <c r="A21" i="6"/>
  <c r="B61" i="6" l="1"/>
  <c r="F55" i="6"/>
  <c r="B58" i="6"/>
  <c r="F62" i="6"/>
  <c r="F54" i="6"/>
  <c r="F60" i="6"/>
  <c r="F58" i="6"/>
  <c r="B63" i="6"/>
  <c r="B55" i="6"/>
  <c r="B59" i="6"/>
  <c r="B57" i="6"/>
  <c r="F59" i="6"/>
  <c r="B62" i="6"/>
  <c r="B54" i="6"/>
  <c r="F56" i="6"/>
  <c r="F63" i="6"/>
  <c r="F61" i="6"/>
  <c r="C63" i="6" a="1"/>
  <c r="C63" i="6" s="1"/>
  <c r="C61" i="6" a="1"/>
  <c r="C61" i="6" s="1"/>
  <c r="C59" i="6" a="1"/>
  <c r="C59" i="6" s="1"/>
  <c r="C57" i="6" a="1"/>
  <c r="C57" i="6" s="1"/>
  <c r="C55" i="6" a="1"/>
  <c r="C55" i="6" s="1"/>
  <c r="C62" i="6" a="1"/>
  <c r="C62" i="6" s="1"/>
  <c r="C60" i="6" a="1"/>
  <c r="C60" i="6" s="1"/>
  <c r="C58" i="6" a="1"/>
  <c r="C58" i="6" s="1"/>
  <c r="C56" i="6" a="1"/>
  <c r="C56" i="6" s="1"/>
  <c r="C54" i="6" a="1"/>
  <c r="C54" i="6" s="1"/>
  <c r="F1" i="4"/>
  <c r="M1" i="4"/>
  <c r="B20" i="6"/>
  <c r="B36" i="6" s="1"/>
  <c r="C4" i="6"/>
  <c r="C20" i="6" s="1"/>
  <c r="C36" i="6" s="1"/>
  <c r="A17" i="6"/>
  <c r="A33" i="6" s="1"/>
  <c r="A49" i="6" s="1"/>
  <c r="A34" i="8"/>
  <c r="A33" i="8"/>
  <c r="A32" i="8"/>
  <c r="A31" i="8"/>
  <c r="F30" i="8"/>
  <c r="E30" i="8"/>
  <c r="D30" i="8"/>
  <c r="C30" i="8"/>
  <c r="B30" i="8"/>
  <c r="A30" i="8"/>
  <c r="F29" i="8"/>
  <c r="E29" i="8"/>
  <c r="D29" i="8"/>
  <c r="C29" i="8"/>
  <c r="B29" i="8"/>
  <c r="A29" i="8"/>
  <c r="B28" i="8"/>
  <c r="A27" i="8"/>
  <c r="E8" i="8"/>
  <c r="D8" i="8"/>
  <c r="C8" i="8"/>
  <c r="B8" i="8"/>
  <c r="B7" i="8"/>
  <c r="B6" i="8"/>
  <c r="F5" i="8"/>
  <c r="E5" i="8"/>
  <c r="D5" i="8"/>
  <c r="C5" i="8"/>
  <c r="B5" i="8"/>
  <c r="C2" i="8"/>
  <c r="C28" i="8" s="1"/>
  <c r="B21" i="6"/>
  <c r="B37" i="6"/>
  <c r="B10" i="4"/>
  <c r="B9" i="4"/>
  <c r="A4" i="4"/>
  <c r="A5" i="4" s="1"/>
  <c r="A6" i="4" s="1"/>
  <c r="A7" i="4" s="1"/>
  <c r="A8" i="4" s="1"/>
  <c r="C2" i="1"/>
  <c r="D2" i="1" s="1"/>
  <c r="A34" i="1"/>
  <c r="A33" i="1"/>
  <c r="A32" i="1"/>
  <c r="B5" i="1"/>
  <c r="C5" i="1"/>
  <c r="D5" i="1"/>
  <c r="E5" i="1"/>
  <c r="F5" i="1"/>
  <c r="A31" i="1"/>
  <c r="B30" i="1"/>
  <c r="C30" i="1"/>
  <c r="D30" i="1"/>
  <c r="E30" i="1"/>
  <c r="F30" i="1"/>
  <c r="A30" i="1"/>
  <c r="B29" i="1"/>
  <c r="C29" i="1"/>
  <c r="D29" i="1"/>
  <c r="E29" i="1"/>
  <c r="F29" i="1"/>
  <c r="A29" i="1"/>
  <c r="B28" i="1"/>
  <c r="A27" i="1"/>
  <c r="C5" i="4"/>
  <c r="C6" i="4"/>
  <c r="C7" i="4"/>
  <c r="C8" i="4"/>
  <c r="C4" i="4"/>
  <c r="B8" i="1"/>
  <c r="C8" i="1"/>
  <c r="D8" i="1"/>
  <c r="E8" i="1"/>
  <c r="B7" i="1"/>
  <c r="B6" i="1"/>
  <c r="B33" i="1" l="1" a="1"/>
  <c r="B33" i="1" s="1"/>
  <c r="B32" i="1" a="1"/>
  <c r="B32" i="1" s="1"/>
  <c r="B10" i="8" a="1"/>
  <c r="B10" i="8" s="1"/>
  <c r="B10" i="1"/>
  <c r="F53" i="6"/>
  <c r="B31" i="1" a="1"/>
  <c r="B31" i="1" s="1"/>
  <c r="B33" i="8" a="1"/>
  <c r="B33" i="8" s="1"/>
  <c r="B34" i="1" a="1"/>
  <c r="B34" i="1" s="1"/>
  <c r="D2" i="8"/>
  <c r="B32" i="8" a="1"/>
  <c r="B32" i="8" s="1"/>
  <c r="D4" i="6"/>
  <c r="B53" i="6"/>
  <c r="B9" i="8"/>
  <c r="B34" i="8" a="1"/>
  <c r="B34" i="8" s="1"/>
  <c r="B31" i="8" a="1"/>
  <c r="B9" i="1"/>
  <c r="C9" i="4" a="1"/>
  <c r="C9" i="4" s="1"/>
  <c r="C28" i="1"/>
  <c r="D28" i="1"/>
  <c r="E2" i="1"/>
  <c r="C10" i="4" a="1"/>
  <c r="C10" i="4" s="1"/>
  <c r="C53" i="6" a="1"/>
  <c r="C53" i="6" s="1"/>
  <c r="C31" i="1" l="1"/>
  <c r="D28" i="8"/>
  <c r="E2" i="8"/>
  <c r="D31" i="1"/>
  <c r="E31" i="1"/>
  <c r="F31" i="1"/>
  <c r="D20" i="6"/>
  <c r="D36" i="6" s="1"/>
  <c r="E4" i="6"/>
  <c r="D31" i="8"/>
  <c r="E31" i="8"/>
  <c r="F31" i="8"/>
  <c r="B31" i="8"/>
  <c r="C31" i="8"/>
  <c r="F2" i="1"/>
  <c r="F28" i="1" s="1"/>
  <c r="E28" i="1"/>
  <c r="E28" i="8" l="1"/>
  <c r="F2" i="8"/>
  <c r="F28" i="8" s="1"/>
  <c r="F4" i="6"/>
  <c r="A3" i="6" s="1"/>
  <c r="E20" i="6"/>
  <c r="A19" i="6" l="1"/>
  <c r="E36" i="6"/>
  <c r="A35" i="6" l="1"/>
  <c r="A51" i="6"/>
</calcChain>
</file>

<file path=xl/comments1.xml><?xml version="1.0" encoding="utf-8"?>
<comments xmlns="http://schemas.openxmlformats.org/spreadsheetml/2006/main">
  <authors>
    <author>Timothy R. Mayes, Ph.D.</author>
  </authors>
  <commentList>
    <comment ref="A26" authorId="0" shapeId="0">
      <text>
        <r>
          <rPr>
            <b/>
            <sz val="8"/>
            <color indexed="81"/>
            <rFont val="Tahoma"/>
            <family val="2"/>
          </rPr>
          <t>Timothy R. Mayes, Ph.D.:</t>
        </r>
        <r>
          <rPr>
            <sz val="8"/>
            <color indexed="81"/>
            <rFont val="Tahoma"/>
            <family val="2"/>
          </rPr>
          <t xml:space="preserve">
I provide this solution for instructors who wish to introduce their students to the simplicity of array formulas prior to their introduction in the book.  As can be seen, the array formula method provides the same solution in a more economical way.</t>
        </r>
      </text>
    </comment>
  </commentList>
</comments>
</file>

<file path=xl/comments2.xml><?xml version="1.0" encoding="utf-8"?>
<comments xmlns="http://schemas.openxmlformats.org/spreadsheetml/2006/main">
  <authors>
    <author>Timothy R. Mayes, Ph.D.</author>
  </authors>
  <commentList>
    <comment ref="A26" authorId="0" shapeId="0">
      <text>
        <r>
          <rPr>
            <b/>
            <sz val="8"/>
            <color indexed="81"/>
            <rFont val="Tahoma"/>
            <family val="2"/>
          </rPr>
          <t>Timothy R. Mayes, Ph.D.:</t>
        </r>
        <r>
          <rPr>
            <sz val="8"/>
            <color indexed="81"/>
            <rFont val="Tahoma"/>
            <family val="2"/>
          </rPr>
          <t xml:space="preserve">
I provide this solution for instructors who wish to introduce their students to the simplicity of array formulas prior to their introduction in the book.  As can be seen, the array formula method provides the same solution in a more economical way.</t>
        </r>
      </text>
    </comment>
  </commentList>
</comments>
</file>

<file path=xl/sharedStrings.xml><?xml version="1.0" encoding="utf-8"?>
<sst xmlns="http://schemas.openxmlformats.org/spreadsheetml/2006/main" count="51" uniqueCount="37">
  <si>
    <t>Sales</t>
  </si>
  <si>
    <t>Net Income</t>
  </si>
  <si>
    <t>Net Profit Margin</t>
  </si>
  <si>
    <t>Sales Growth</t>
  </si>
  <si>
    <t>Net Income Growth</t>
  </si>
  <si>
    <t>Alternative Solution Using Array Formulas</t>
  </si>
  <si>
    <t>Change in Sales</t>
  </si>
  <si>
    <t>Sales Growth (arithmetic)</t>
  </si>
  <si>
    <t>DATE</t>
  </si>
  <si>
    <t>CLOSE</t>
  </si>
  <si>
    <t>Return</t>
  </si>
  <si>
    <t>One possible alternative chart</t>
  </si>
  <si>
    <t>Total Return</t>
  </si>
  <si>
    <t>Compound Annual Return</t>
  </si>
  <si>
    <t>Fiscal Year</t>
  </si>
  <si>
    <t>EBIT</t>
  </si>
  <si>
    <t>Total Net Income</t>
  </si>
  <si>
    <t>Basic EPS from Total Operations</t>
  </si>
  <si>
    <t>Total Assets</t>
  </si>
  <si>
    <t>Total Liabilities</t>
  </si>
  <si>
    <t>Net Cash from Operating Activities</t>
  </si>
  <si>
    <t>Selected Financial Data</t>
  </si>
  <si>
    <t>Annual Growth Rates</t>
  </si>
  <si>
    <t>Annual Growth Relatives</t>
  </si>
  <si>
    <t>Arithmetic Average Growth Rates</t>
  </si>
  <si>
    <t>Arithmetic</t>
  </si>
  <si>
    <t>Geometric</t>
  </si>
  <si>
    <t>Accounts Payable</t>
  </si>
  <si>
    <t>Retained Earnings</t>
  </si>
  <si>
    <t>Std Dev</t>
  </si>
  <si>
    <t>Apple, Inc.</t>
  </si>
  <si>
    <t>Adobe Systems Inc.</t>
  </si>
  <si>
    <t>Interest Expense</t>
  </si>
  <si>
    <t>Free Cash Flow</t>
  </si>
  <si>
    <t>3M Co.</t>
  </si>
  <si>
    <t>Yahoo! Inc.</t>
  </si>
  <si>
    <t>Difference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</si>
</sst>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quot;$&quot;* #,##0_);_(&quot;$&quot;* \(#,##0\);_(&quot;$&quot;* &quot;-&quot;??_);_(@_)"/>
  </numFmts>
  <fonts count="13" x14ac:knownFonts="1">
    <font>
      <sz val="11"/>
      <name val="Times New Roman"/>
    </font>
    <font>
      <sz val="11"/>
      <name val="Times New Roman"/>
      <family val="1"/>
    </font>
    <font>
      <b/>
      <sz val="11"/>
      <color indexed="9"/>
      <name val="Times New Roman"/>
      <family val="1"/>
    </font>
    <font>
      <b/>
      <sz val="11"/>
      <name val="Times New Roman"/>
      <family val="1"/>
    </font>
    <font>
      <sz val="11"/>
      <name val="Times New Roman"/>
      <family val="1"/>
    </font>
    <font>
      <b/>
      <i/>
      <sz val="11"/>
      <color indexed="12"/>
      <name val="Times New Roman"/>
      <family val="1"/>
    </font>
    <font>
      <sz val="8"/>
      <color indexed="81"/>
      <name val="Tahoma"/>
      <family val="2"/>
    </font>
    <font>
      <b/>
      <sz val="8"/>
      <color indexed="81"/>
      <name val="Tahoma"/>
      <family val="2"/>
    </font>
    <font>
      <b/>
      <sz val="11"/>
      <name val="Times New Roman"/>
      <family val="1"/>
    </font>
    <font>
      <sz val="10"/>
      <name val="Arial"/>
      <family val="2"/>
    </font>
    <font>
      <sz val="8"/>
      <name val="Times New Roman"/>
      <family val="1"/>
    </font>
    <font>
      <b/>
      <sz val="10"/>
      <name val="Arial"/>
      <family val="2"/>
    </font>
    <font>
      <sz val="11"/>
      <name val="Times New Roman"/>
      <family val="1"/>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cellStyleXfs>
  <cellXfs count="30">
    <xf numFmtId="0" fontId="0" fillId="0" borderId="0" xfId="0"/>
    <xf numFmtId="0" fontId="4" fillId="0" borderId="0" xfId="0" applyFont="1" applyAlignment="1">
      <alignment horizontal="left"/>
    </xf>
    <xf numFmtId="10" fontId="0" fillId="0" borderId="0" xfId="2" applyNumberFormat="1" applyFont="1"/>
    <xf numFmtId="0" fontId="4" fillId="0" borderId="1" xfId="0" applyFont="1" applyBorder="1" applyAlignment="1">
      <alignment horizontal="left"/>
    </xf>
    <xf numFmtId="0" fontId="5" fillId="0" borderId="0" xfId="0" applyFont="1"/>
    <xf numFmtId="2" fontId="0" fillId="0" borderId="0" xfId="0" applyNumberFormat="1"/>
    <xf numFmtId="4" fontId="0" fillId="0" borderId="0" xfId="0" applyNumberFormat="1"/>
    <xf numFmtId="37" fontId="4" fillId="0" borderId="0" xfId="1" applyNumberFormat="1" applyFont="1" applyAlignment="1">
      <alignment horizontal="right"/>
    </xf>
    <xf numFmtId="37" fontId="4" fillId="0" borderId="1" xfId="1" applyNumberFormat="1" applyFont="1" applyBorder="1" applyAlignment="1">
      <alignment horizontal="right"/>
    </xf>
    <xf numFmtId="0" fontId="8" fillId="2" borderId="2" xfId="0" applyFont="1" applyFill="1" applyBorder="1" applyAlignment="1">
      <alignment horizontal="centerContinuous"/>
    </xf>
    <xf numFmtId="0" fontId="8" fillId="2" borderId="3" xfId="0" applyFont="1" applyFill="1" applyBorder="1" applyAlignment="1">
      <alignment horizontal="center"/>
    </xf>
    <xf numFmtId="0" fontId="0" fillId="0" borderId="2" xfId="0" applyBorder="1"/>
    <xf numFmtId="10" fontId="0" fillId="0" borderId="2" xfId="2" applyNumberFormat="1" applyFont="1" applyBorder="1"/>
    <xf numFmtId="0" fontId="9" fillId="0" borderId="0" xfId="0" applyFont="1"/>
    <xf numFmtId="0" fontId="3" fillId="0" borderId="0" xfId="0" applyFont="1" applyAlignment="1">
      <alignment horizontal="centerContinuous"/>
    </xf>
    <xf numFmtId="0" fontId="0" fillId="0" borderId="0" xfId="0" applyAlignment="1">
      <alignment horizontal="centerContinuous"/>
    </xf>
    <xf numFmtId="40" fontId="9" fillId="0" borderId="0" xfId="0" applyNumberFormat="1" applyFont="1" applyAlignment="1">
      <alignment horizontal="right"/>
    </xf>
    <xf numFmtId="9" fontId="9" fillId="0" borderId="0" xfId="2" applyFont="1" applyAlignment="1">
      <alignment horizontal="right"/>
    </xf>
    <xf numFmtId="10" fontId="9" fillId="0" borderId="0" xfId="2" applyNumberFormat="1" applyFont="1" applyAlignment="1">
      <alignment horizontal="right"/>
    </xf>
    <xf numFmtId="0" fontId="0" fillId="0" borderId="0" xfId="0" applyAlignment="1"/>
    <xf numFmtId="0" fontId="11" fillId="2" borderId="4" xfId="0" applyFont="1" applyFill="1" applyBorder="1"/>
    <xf numFmtId="0" fontId="11" fillId="2" borderId="5" xfId="0" applyFont="1" applyFill="1" applyBorder="1" applyAlignment="1">
      <alignment horizontal="center"/>
    </xf>
    <xf numFmtId="0" fontId="0" fillId="0" borderId="0" xfId="0" applyNumberFormat="1" applyAlignment="1">
      <alignment horizontal="center"/>
    </xf>
    <xf numFmtId="0" fontId="3" fillId="2" borderId="0" xfId="0" applyFont="1" applyFill="1" applyAlignment="1">
      <alignment horizontal="centerContinuous"/>
    </xf>
    <xf numFmtId="0" fontId="2" fillId="2" borderId="3" xfId="0" applyFont="1" applyFill="1" applyBorder="1" applyAlignment="1">
      <alignment horizontal="left" vertical="center"/>
    </xf>
    <xf numFmtId="1" fontId="3" fillId="2" borderId="3" xfId="0" applyNumberFormat="1" applyFont="1" applyFill="1" applyBorder="1" applyAlignment="1">
      <alignment horizontal="right" vertical="center"/>
    </xf>
    <xf numFmtId="0" fontId="3" fillId="2" borderId="2" xfId="0" applyFont="1" applyFill="1" applyBorder="1" applyAlignment="1">
      <alignment horizontal="centerContinuous"/>
    </xf>
    <xf numFmtId="38" fontId="9" fillId="0" borderId="0" xfId="0" applyNumberFormat="1" applyFont="1" applyAlignment="1">
      <alignment horizontal="right"/>
    </xf>
    <xf numFmtId="164" fontId="9" fillId="0" borderId="0" xfId="3" applyNumberFormat="1" applyFont="1" applyAlignment="1">
      <alignment horizontal="right"/>
    </xf>
    <xf numFmtId="10" fontId="0" fillId="0" borderId="0" xfId="0" applyNumberFormat="1"/>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1'!$A$1</c:f>
          <c:strCache>
            <c:ptCount val="1"/>
            <c:pt idx="0">
              <c:v>Apple, Inc.</c:v>
            </c:pt>
          </c:strCache>
        </c:strRef>
      </c:tx>
      <c:layout/>
      <c:overlay val="0"/>
    </c:title>
    <c:autoTitleDeleted val="0"/>
    <c:view3D>
      <c:rotX val="10"/>
      <c:hPercent val="100"/>
      <c:rotY val="30"/>
      <c:depthPercent val="100"/>
      <c:rAngAx val="0"/>
      <c:perspective val="70"/>
    </c:view3D>
    <c:floor>
      <c:thickness val="0"/>
    </c:floor>
    <c:sideWall>
      <c:thickness val="0"/>
    </c:sideWall>
    <c:backWall>
      <c:thickness val="0"/>
    </c:backWall>
    <c:plotArea>
      <c:layout>
        <c:manualLayout>
          <c:layoutTarget val="inner"/>
          <c:xMode val="edge"/>
          <c:yMode val="edge"/>
          <c:x val="0.1433061492313461"/>
          <c:y val="0.19193108287206678"/>
          <c:w val="0.57535339332583424"/>
          <c:h val="0.59367376107689507"/>
        </c:manualLayout>
      </c:layout>
      <c:line3DChart>
        <c:grouping val="standard"/>
        <c:varyColors val="0"/>
        <c:ser>
          <c:idx val="1"/>
          <c:order val="0"/>
          <c:tx>
            <c:strRef>
              <c:f>'Prob 1'!$B$2</c:f>
              <c:strCache>
                <c:ptCount val="1"/>
                <c:pt idx="0">
                  <c:v>CLOSE</c:v>
                </c:pt>
              </c:strCache>
            </c:strRef>
          </c:tx>
          <c:cat>
            <c:numRef>
              <c:f>'Prob 1'!$A$3:$A$8</c:f>
              <c:numCache>
                <c:formatCode>General</c:formatCode>
                <c:ptCount val="6"/>
                <c:pt idx="0">
                  <c:v>2008</c:v>
                </c:pt>
                <c:pt idx="1">
                  <c:v>2009</c:v>
                </c:pt>
                <c:pt idx="2">
                  <c:v>2010</c:v>
                </c:pt>
                <c:pt idx="3">
                  <c:v>2011</c:v>
                </c:pt>
                <c:pt idx="4">
                  <c:v>2012</c:v>
                </c:pt>
                <c:pt idx="5">
                  <c:v>2013</c:v>
                </c:pt>
              </c:numCache>
            </c:numRef>
          </c:cat>
          <c:val>
            <c:numRef>
              <c:f>'Prob 1'!$B$3:$B$8</c:f>
              <c:numCache>
                <c:formatCode>0.00</c:formatCode>
                <c:ptCount val="6"/>
                <c:pt idx="0">
                  <c:v>82.53</c:v>
                </c:pt>
                <c:pt idx="1">
                  <c:v>203.76</c:v>
                </c:pt>
                <c:pt idx="2">
                  <c:v>311.89</c:v>
                </c:pt>
                <c:pt idx="3">
                  <c:v>391.6</c:v>
                </c:pt>
                <c:pt idx="4">
                  <c:v>519.13</c:v>
                </c:pt>
                <c:pt idx="5">
                  <c:v>561.02</c:v>
                </c:pt>
              </c:numCache>
            </c:numRef>
          </c:val>
          <c:smooth val="0"/>
        </c:ser>
        <c:dLbls>
          <c:showLegendKey val="0"/>
          <c:showVal val="0"/>
          <c:showCatName val="0"/>
          <c:showSerName val="0"/>
          <c:showPercent val="0"/>
          <c:showBubbleSize val="0"/>
        </c:dLbls>
        <c:axId val="-1333370816"/>
        <c:axId val="-1333373536"/>
        <c:axId val="-1540274880"/>
      </c:line3DChart>
      <c:catAx>
        <c:axId val="-1333370816"/>
        <c:scaling>
          <c:orientation val="minMax"/>
        </c:scaling>
        <c:delete val="0"/>
        <c:axPos val="b"/>
        <c:numFmt formatCode="General" sourceLinked="1"/>
        <c:majorTickMark val="out"/>
        <c:minorTickMark val="none"/>
        <c:tickLblPos val="nextTo"/>
        <c:crossAx val="-1333373536"/>
        <c:crosses val="autoZero"/>
        <c:auto val="1"/>
        <c:lblAlgn val="ctr"/>
        <c:lblOffset val="100"/>
        <c:noMultiLvlLbl val="0"/>
      </c:catAx>
      <c:valAx>
        <c:axId val="-1333373536"/>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1333370816"/>
        <c:crosses val="autoZero"/>
        <c:crossBetween val="between"/>
      </c:valAx>
      <c:serAx>
        <c:axId val="-1540274880"/>
        <c:scaling>
          <c:orientation val="minMax"/>
        </c:scaling>
        <c:delete val="0"/>
        <c:axPos val="b"/>
        <c:majorTickMark val="out"/>
        <c:minorTickMark val="none"/>
        <c:tickLblPos val="nextTo"/>
        <c:crossAx val="-1333373536"/>
        <c:crosses val="autoZero"/>
      </c:serAx>
    </c:plotArea>
    <c:legend>
      <c:legendPos val="r"/>
      <c:layout/>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prstMaterial="matte"/>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1'!$F$1</c:f>
          <c:strCache>
            <c:ptCount val="1"/>
            <c:pt idx="0">
              <c:v>Apple, Inc.
 (line chart)</c:v>
            </c:pt>
          </c:strCache>
        </c:strRef>
      </c:tx>
      <c:overlay val="0"/>
      <c:txPr>
        <a:bodyPr/>
        <a:lstStyle/>
        <a:p>
          <a:pPr>
            <a:defRPr sz="1200"/>
          </a:pPr>
          <a:endParaRPr lang="en-US"/>
        </a:p>
      </c:txPr>
    </c:title>
    <c:autoTitleDeleted val="0"/>
    <c:plotArea>
      <c:layout/>
      <c:lineChart>
        <c:grouping val="standard"/>
        <c:varyColors val="0"/>
        <c:ser>
          <c:idx val="1"/>
          <c:order val="0"/>
          <c:tx>
            <c:strRef>
              <c:f>'Prob 1'!$B$2</c:f>
              <c:strCache>
                <c:ptCount val="1"/>
                <c:pt idx="0">
                  <c:v>CLOSE</c:v>
                </c:pt>
              </c:strCache>
            </c:strRef>
          </c:tx>
          <c:marker>
            <c:symbol val="circle"/>
            <c:size val="5"/>
            <c:spPr>
              <a:solidFill>
                <a:srgbClr val="C00000"/>
              </a:solidFill>
            </c:spPr>
          </c:marker>
          <c:cat>
            <c:numRef>
              <c:f>'Prob 1'!$A$3:$A$8</c:f>
              <c:numCache>
                <c:formatCode>General</c:formatCode>
                <c:ptCount val="6"/>
                <c:pt idx="0">
                  <c:v>2008</c:v>
                </c:pt>
                <c:pt idx="1">
                  <c:v>2009</c:v>
                </c:pt>
                <c:pt idx="2">
                  <c:v>2010</c:v>
                </c:pt>
                <c:pt idx="3">
                  <c:v>2011</c:v>
                </c:pt>
                <c:pt idx="4">
                  <c:v>2012</c:v>
                </c:pt>
                <c:pt idx="5">
                  <c:v>2013</c:v>
                </c:pt>
              </c:numCache>
            </c:numRef>
          </c:cat>
          <c:val>
            <c:numRef>
              <c:f>'Prob 1'!$B$3:$B$8</c:f>
              <c:numCache>
                <c:formatCode>0.00</c:formatCode>
                <c:ptCount val="6"/>
                <c:pt idx="0">
                  <c:v>82.53</c:v>
                </c:pt>
                <c:pt idx="1">
                  <c:v>203.76</c:v>
                </c:pt>
                <c:pt idx="2">
                  <c:v>311.89</c:v>
                </c:pt>
                <c:pt idx="3">
                  <c:v>391.6</c:v>
                </c:pt>
                <c:pt idx="4">
                  <c:v>519.13</c:v>
                </c:pt>
                <c:pt idx="5">
                  <c:v>561.02</c:v>
                </c:pt>
              </c:numCache>
            </c:numRef>
          </c:val>
          <c:smooth val="0"/>
        </c:ser>
        <c:dLbls>
          <c:showLegendKey val="0"/>
          <c:showVal val="0"/>
          <c:showCatName val="0"/>
          <c:showSerName val="0"/>
          <c:showPercent val="0"/>
          <c:showBubbleSize val="0"/>
        </c:dLbls>
        <c:marker val="1"/>
        <c:smooth val="0"/>
        <c:axId val="-1333370272"/>
        <c:axId val="-1333369728"/>
      </c:lineChart>
      <c:catAx>
        <c:axId val="-1333370272"/>
        <c:scaling>
          <c:orientation val="minMax"/>
        </c:scaling>
        <c:delete val="0"/>
        <c:axPos val="b"/>
        <c:numFmt formatCode="General" sourceLinked="1"/>
        <c:majorTickMark val="out"/>
        <c:minorTickMark val="none"/>
        <c:tickLblPos val="nextTo"/>
        <c:crossAx val="-1333369728"/>
        <c:crosses val="autoZero"/>
        <c:auto val="1"/>
        <c:lblAlgn val="ctr"/>
        <c:lblOffset val="100"/>
        <c:noMultiLvlLbl val="0"/>
      </c:catAx>
      <c:valAx>
        <c:axId val="-1333369728"/>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133337027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1'!$M$1</c:f>
          <c:strCache>
            <c:ptCount val="1"/>
            <c:pt idx="0">
              <c:v>Apple, Inc.
 (XY Scatter Chart)</c:v>
            </c:pt>
          </c:strCache>
        </c:strRef>
      </c:tx>
      <c:overlay val="0"/>
      <c:txPr>
        <a:bodyPr/>
        <a:lstStyle/>
        <a:p>
          <a:pPr>
            <a:defRPr sz="1200"/>
          </a:pPr>
          <a:endParaRPr lang="en-US"/>
        </a:p>
      </c:txPr>
    </c:title>
    <c:autoTitleDeleted val="0"/>
    <c:plotArea>
      <c:layout/>
      <c:scatterChart>
        <c:scatterStyle val="lineMarker"/>
        <c:varyColors val="0"/>
        <c:ser>
          <c:idx val="0"/>
          <c:order val="0"/>
          <c:tx>
            <c:strRef>
              <c:f>'Prob 1'!$B$2</c:f>
              <c:strCache>
                <c:ptCount val="1"/>
                <c:pt idx="0">
                  <c:v>CLOSE</c:v>
                </c:pt>
              </c:strCache>
            </c:strRef>
          </c:tx>
          <c:marker>
            <c:symbol val="circle"/>
            <c:size val="5"/>
          </c:marker>
          <c:xVal>
            <c:numRef>
              <c:f>'Prob 1'!$A$3:$A$8</c:f>
              <c:numCache>
                <c:formatCode>General</c:formatCode>
                <c:ptCount val="6"/>
                <c:pt idx="0">
                  <c:v>2008</c:v>
                </c:pt>
                <c:pt idx="1">
                  <c:v>2009</c:v>
                </c:pt>
                <c:pt idx="2">
                  <c:v>2010</c:v>
                </c:pt>
                <c:pt idx="3">
                  <c:v>2011</c:v>
                </c:pt>
                <c:pt idx="4">
                  <c:v>2012</c:v>
                </c:pt>
                <c:pt idx="5">
                  <c:v>2013</c:v>
                </c:pt>
              </c:numCache>
            </c:numRef>
          </c:xVal>
          <c:yVal>
            <c:numRef>
              <c:f>'Prob 1'!$B$3:$B$8</c:f>
              <c:numCache>
                <c:formatCode>0.00</c:formatCode>
                <c:ptCount val="6"/>
                <c:pt idx="0">
                  <c:v>82.53</c:v>
                </c:pt>
                <c:pt idx="1">
                  <c:v>203.76</c:v>
                </c:pt>
                <c:pt idx="2">
                  <c:v>311.89</c:v>
                </c:pt>
                <c:pt idx="3">
                  <c:v>391.6</c:v>
                </c:pt>
                <c:pt idx="4">
                  <c:v>519.13</c:v>
                </c:pt>
                <c:pt idx="5">
                  <c:v>561.02</c:v>
                </c:pt>
              </c:numCache>
            </c:numRef>
          </c:yVal>
          <c:smooth val="0"/>
        </c:ser>
        <c:dLbls>
          <c:showLegendKey val="0"/>
          <c:showVal val="0"/>
          <c:showCatName val="0"/>
          <c:showSerName val="0"/>
          <c:showPercent val="0"/>
          <c:showBubbleSize val="0"/>
        </c:dLbls>
        <c:axId val="-1333371360"/>
        <c:axId val="-1333366464"/>
      </c:scatterChart>
      <c:valAx>
        <c:axId val="-1333371360"/>
        <c:scaling>
          <c:orientation val="minMax"/>
        </c:scaling>
        <c:delete val="0"/>
        <c:axPos val="b"/>
        <c:numFmt formatCode="General" sourceLinked="1"/>
        <c:majorTickMark val="out"/>
        <c:minorTickMark val="none"/>
        <c:tickLblPos val="nextTo"/>
        <c:crossAx val="-1333366464"/>
        <c:crosses val="autoZero"/>
        <c:crossBetween val="midCat"/>
      </c:valAx>
      <c:valAx>
        <c:axId val="-1333366464"/>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13333713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2'!$A$1</c:f>
          <c:strCache>
            <c:ptCount val="1"/>
            <c:pt idx="0">
              <c:v>3M Co.</c:v>
            </c:pt>
          </c:strCache>
        </c:strRef>
      </c:tx>
      <c:layout/>
      <c:overlay val="0"/>
    </c:title>
    <c:autoTitleDeleted val="0"/>
    <c:plotArea>
      <c:layout/>
      <c:barChart>
        <c:barDir val="col"/>
        <c:grouping val="clustered"/>
        <c:varyColors val="0"/>
        <c:ser>
          <c:idx val="0"/>
          <c:order val="0"/>
          <c:tx>
            <c:strRef>
              <c:f>'Prob 2'!$A$3</c:f>
              <c:strCache>
                <c:ptCount val="1"/>
                <c:pt idx="0">
                  <c:v>Sales</c:v>
                </c:pt>
              </c:strCache>
            </c:strRef>
          </c:tx>
          <c:invertIfNegative val="0"/>
          <c:cat>
            <c:numRef>
              <c:f>'Prob 2'!$B$2:$F$2</c:f>
              <c:numCache>
                <c:formatCode>0</c:formatCode>
                <c:ptCount val="5"/>
                <c:pt idx="0">
                  <c:v>2013</c:v>
                </c:pt>
                <c:pt idx="1">
                  <c:v>2012</c:v>
                </c:pt>
                <c:pt idx="2">
                  <c:v>2011</c:v>
                </c:pt>
                <c:pt idx="3">
                  <c:v>2010</c:v>
                </c:pt>
                <c:pt idx="4">
                  <c:v>2009</c:v>
                </c:pt>
              </c:numCache>
            </c:numRef>
          </c:cat>
          <c:val>
            <c:numRef>
              <c:f>'Prob 2'!$B$3:$F$3</c:f>
              <c:numCache>
                <c:formatCode>#,##0_);\(#,##0\)</c:formatCode>
                <c:ptCount val="5"/>
                <c:pt idx="0">
                  <c:v>30871</c:v>
                </c:pt>
                <c:pt idx="1">
                  <c:v>29904</c:v>
                </c:pt>
                <c:pt idx="2">
                  <c:v>29611</c:v>
                </c:pt>
                <c:pt idx="3">
                  <c:v>26662</c:v>
                </c:pt>
                <c:pt idx="4">
                  <c:v>23123</c:v>
                </c:pt>
              </c:numCache>
            </c:numRef>
          </c:val>
        </c:ser>
        <c:ser>
          <c:idx val="1"/>
          <c:order val="1"/>
          <c:tx>
            <c:strRef>
              <c:f>'Prob 2'!$A$4</c:f>
              <c:strCache>
                <c:ptCount val="1"/>
                <c:pt idx="0">
                  <c:v>Net Income</c:v>
                </c:pt>
              </c:strCache>
            </c:strRef>
          </c:tx>
          <c:invertIfNegative val="0"/>
          <c:cat>
            <c:numRef>
              <c:f>'Prob 2'!$B$2:$F$2</c:f>
              <c:numCache>
                <c:formatCode>0</c:formatCode>
                <c:ptCount val="5"/>
                <c:pt idx="0">
                  <c:v>2013</c:v>
                </c:pt>
                <c:pt idx="1">
                  <c:v>2012</c:v>
                </c:pt>
                <c:pt idx="2">
                  <c:v>2011</c:v>
                </c:pt>
                <c:pt idx="3">
                  <c:v>2010</c:v>
                </c:pt>
                <c:pt idx="4">
                  <c:v>2009</c:v>
                </c:pt>
              </c:numCache>
            </c:numRef>
          </c:cat>
          <c:val>
            <c:numRef>
              <c:f>'Prob 2'!$B$4:$F$4</c:f>
              <c:numCache>
                <c:formatCode>#,##0_);\(#,##0\)</c:formatCode>
                <c:ptCount val="5"/>
                <c:pt idx="0">
                  <c:v>4659</c:v>
                </c:pt>
                <c:pt idx="1">
                  <c:v>4444</c:v>
                </c:pt>
                <c:pt idx="2">
                  <c:v>4283</c:v>
                </c:pt>
                <c:pt idx="3">
                  <c:v>4085</c:v>
                </c:pt>
                <c:pt idx="4">
                  <c:v>3193</c:v>
                </c:pt>
              </c:numCache>
            </c:numRef>
          </c:val>
        </c:ser>
        <c:dLbls>
          <c:showLegendKey val="0"/>
          <c:showVal val="0"/>
          <c:showCatName val="0"/>
          <c:showSerName val="0"/>
          <c:showPercent val="0"/>
          <c:showBubbleSize val="0"/>
        </c:dLbls>
        <c:gapWidth val="150"/>
        <c:axId val="-1368786176"/>
        <c:axId val="-1368782912"/>
      </c:barChart>
      <c:catAx>
        <c:axId val="-1368786176"/>
        <c:scaling>
          <c:orientation val="maxMin"/>
        </c:scaling>
        <c:delete val="0"/>
        <c:axPos val="b"/>
        <c:title>
          <c:tx>
            <c:rich>
              <a:bodyPr/>
              <a:lstStyle/>
              <a:p>
                <a:pPr>
                  <a:defRPr/>
                </a:pPr>
                <a:r>
                  <a:rPr lang="en-US"/>
                  <a:t>Year</a:t>
                </a:r>
              </a:p>
            </c:rich>
          </c:tx>
          <c:layout/>
          <c:overlay val="0"/>
        </c:title>
        <c:numFmt formatCode="0" sourceLinked="1"/>
        <c:majorTickMark val="out"/>
        <c:minorTickMark val="none"/>
        <c:tickLblPos val="nextTo"/>
        <c:crossAx val="-1368782912"/>
        <c:crosses val="autoZero"/>
        <c:auto val="1"/>
        <c:lblAlgn val="ctr"/>
        <c:lblOffset val="100"/>
        <c:noMultiLvlLbl val="0"/>
      </c:catAx>
      <c:valAx>
        <c:axId val="-1368782912"/>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Dollars (millions)</a:t>
                </a:r>
              </a:p>
            </c:rich>
          </c:tx>
          <c:layout/>
          <c:overlay val="0"/>
        </c:title>
        <c:numFmt formatCode="#,##0_);\(#,##0\)" sourceLinked="1"/>
        <c:majorTickMark val="out"/>
        <c:minorTickMark val="none"/>
        <c:tickLblPos val="nextTo"/>
        <c:crossAx val="-1368786176"/>
        <c:crosses val="max"/>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3'!$A$1</c:f>
          <c:strCache>
            <c:ptCount val="1"/>
            <c:pt idx="0">
              <c:v>Yahoo! Inc.</c:v>
            </c:pt>
          </c:strCache>
        </c:strRef>
      </c:tx>
      <c:overlay val="0"/>
    </c:title>
    <c:autoTitleDeleted val="0"/>
    <c:plotArea>
      <c:layout/>
      <c:barChart>
        <c:barDir val="col"/>
        <c:grouping val="clustered"/>
        <c:varyColors val="0"/>
        <c:ser>
          <c:idx val="0"/>
          <c:order val="0"/>
          <c:tx>
            <c:strRef>
              <c:f>'Prob 3'!$A$3</c:f>
              <c:strCache>
                <c:ptCount val="1"/>
                <c:pt idx="0">
                  <c:v>Sales</c:v>
                </c:pt>
              </c:strCache>
            </c:strRef>
          </c:tx>
          <c:invertIfNegative val="0"/>
          <c:cat>
            <c:numRef>
              <c:f>'Prob 3'!$B$2:$F$2</c:f>
              <c:numCache>
                <c:formatCode>0</c:formatCode>
                <c:ptCount val="5"/>
                <c:pt idx="0">
                  <c:v>2013</c:v>
                </c:pt>
                <c:pt idx="1">
                  <c:v>2012</c:v>
                </c:pt>
                <c:pt idx="2">
                  <c:v>2011</c:v>
                </c:pt>
                <c:pt idx="3">
                  <c:v>2010</c:v>
                </c:pt>
                <c:pt idx="4">
                  <c:v>2009</c:v>
                </c:pt>
              </c:numCache>
            </c:numRef>
          </c:cat>
          <c:val>
            <c:numRef>
              <c:f>'Prob 3'!$B$3:$F$3</c:f>
              <c:numCache>
                <c:formatCode>#,##0_);\(#,##0\)</c:formatCode>
                <c:ptCount val="5"/>
                <c:pt idx="0">
                  <c:v>4680</c:v>
                </c:pt>
                <c:pt idx="1">
                  <c:v>4987</c:v>
                </c:pt>
                <c:pt idx="2">
                  <c:v>4984</c:v>
                </c:pt>
                <c:pt idx="3">
                  <c:v>6325</c:v>
                </c:pt>
                <c:pt idx="4">
                  <c:v>6460</c:v>
                </c:pt>
              </c:numCache>
            </c:numRef>
          </c:val>
        </c:ser>
        <c:ser>
          <c:idx val="1"/>
          <c:order val="1"/>
          <c:tx>
            <c:strRef>
              <c:f>'Prob 3'!$A$4</c:f>
              <c:strCache>
                <c:ptCount val="1"/>
                <c:pt idx="0">
                  <c:v>Net Income</c:v>
                </c:pt>
              </c:strCache>
            </c:strRef>
          </c:tx>
          <c:invertIfNegative val="0"/>
          <c:cat>
            <c:numRef>
              <c:f>'Prob 3'!$B$2:$F$2</c:f>
              <c:numCache>
                <c:formatCode>0</c:formatCode>
                <c:ptCount val="5"/>
                <c:pt idx="0">
                  <c:v>2013</c:v>
                </c:pt>
                <c:pt idx="1">
                  <c:v>2012</c:v>
                </c:pt>
                <c:pt idx="2">
                  <c:v>2011</c:v>
                </c:pt>
                <c:pt idx="3">
                  <c:v>2010</c:v>
                </c:pt>
                <c:pt idx="4">
                  <c:v>2009</c:v>
                </c:pt>
              </c:numCache>
            </c:numRef>
          </c:cat>
          <c:val>
            <c:numRef>
              <c:f>'Prob 3'!$B$4:$F$4</c:f>
              <c:numCache>
                <c:formatCode>#,##0_);\(#,##0\)</c:formatCode>
                <c:ptCount val="5"/>
                <c:pt idx="0">
                  <c:v>1366</c:v>
                </c:pt>
                <c:pt idx="1">
                  <c:v>3945</c:v>
                </c:pt>
                <c:pt idx="2">
                  <c:v>1049</c:v>
                </c:pt>
                <c:pt idx="3">
                  <c:v>1232</c:v>
                </c:pt>
                <c:pt idx="4">
                  <c:v>598</c:v>
                </c:pt>
              </c:numCache>
            </c:numRef>
          </c:val>
        </c:ser>
        <c:dLbls>
          <c:showLegendKey val="0"/>
          <c:showVal val="0"/>
          <c:showCatName val="0"/>
          <c:showSerName val="0"/>
          <c:showPercent val="0"/>
          <c:showBubbleSize val="0"/>
        </c:dLbls>
        <c:gapWidth val="150"/>
        <c:axId val="-1368786720"/>
        <c:axId val="-1368787264"/>
      </c:barChart>
      <c:catAx>
        <c:axId val="-1368786720"/>
        <c:scaling>
          <c:orientation val="maxMin"/>
        </c:scaling>
        <c:delete val="0"/>
        <c:axPos val="b"/>
        <c:title>
          <c:tx>
            <c:rich>
              <a:bodyPr/>
              <a:lstStyle/>
              <a:p>
                <a:pPr>
                  <a:defRPr/>
                </a:pPr>
                <a:r>
                  <a:rPr lang="en-US"/>
                  <a:t>Year</a:t>
                </a:r>
              </a:p>
            </c:rich>
          </c:tx>
          <c:overlay val="0"/>
        </c:title>
        <c:numFmt formatCode="0" sourceLinked="1"/>
        <c:majorTickMark val="out"/>
        <c:minorTickMark val="none"/>
        <c:tickLblPos val="nextTo"/>
        <c:crossAx val="-1368787264"/>
        <c:crosses val="autoZero"/>
        <c:auto val="1"/>
        <c:lblAlgn val="ctr"/>
        <c:lblOffset val="100"/>
        <c:noMultiLvlLbl val="0"/>
      </c:catAx>
      <c:valAx>
        <c:axId val="-1368787264"/>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Dollars (millions)</a:t>
                </a:r>
              </a:p>
            </c:rich>
          </c:tx>
          <c:overlay val="0"/>
        </c:title>
        <c:numFmt formatCode="#,##0_);\(#,##0\)" sourceLinked="1"/>
        <c:majorTickMark val="out"/>
        <c:minorTickMark val="none"/>
        <c:tickLblPos val="nextTo"/>
        <c:crossAx val="-1368786720"/>
        <c:crosses val="max"/>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0</xdr:rowOff>
    </xdr:from>
    <xdr:to>
      <xdr:col>11</xdr:col>
      <xdr:colOff>0</xdr:colOff>
      <xdr:row>33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18</xdr:col>
      <xdr:colOff>0</xdr:colOff>
      <xdr:row>10</xdr:row>
      <xdr:rowOff>0</xdr:rowOff>
    </xdr:to>
    <xdr:grpSp>
      <xdr:nvGrpSpPr>
        <xdr:cNvPr id="7" name="Group 6"/>
        <xdr:cNvGrpSpPr/>
      </xdr:nvGrpSpPr>
      <xdr:grpSpPr>
        <a:xfrm>
          <a:off x="3947160" y="0"/>
          <a:ext cx="8534400" cy="1767840"/>
          <a:chOff x="3857625" y="0"/>
          <a:chExt cx="8534400" cy="1924050"/>
        </a:xfrm>
      </xdr:grpSpPr>
      <xdr:graphicFrame macro="">
        <xdr:nvGraphicFramePr>
          <xdr:cNvPr id="4" name="Chart 3"/>
          <xdr:cNvGraphicFramePr/>
        </xdr:nvGraphicFramePr>
        <xdr:xfrm>
          <a:off x="3857625" y="0"/>
          <a:ext cx="4267200" cy="192405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xdr:nvGraphicFramePr>
        <xdr:xfrm>
          <a:off x="8124825" y="0"/>
          <a:ext cx="4267200" cy="192405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4</xdr:col>
      <xdr:colOff>0</xdr:colOff>
      <xdr:row>11</xdr:row>
      <xdr:rowOff>0</xdr:rowOff>
    </xdr:from>
    <xdr:to>
      <xdr:col>18</xdr:col>
      <xdr:colOff>0</xdr:colOff>
      <xdr:row>19</xdr:row>
      <xdr:rowOff>0</xdr:rowOff>
    </xdr:to>
    <xdr:sp macro="" textlink="">
      <xdr:nvSpPr>
        <xdr:cNvPr id="8" name="TextBox 7"/>
        <xdr:cNvSpPr txBox="1"/>
      </xdr:nvSpPr>
      <xdr:spPr>
        <a:xfrm>
          <a:off x="3857625" y="2114550"/>
          <a:ext cx="85344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d)</a:t>
          </a:r>
          <a:r>
            <a:rPr lang="en-US" sz="1100"/>
            <a:t> The two charts</a:t>
          </a:r>
          <a:r>
            <a:rPr lang="en-US" sz="1100" baseline="0"/>
            <a:t> are created above. They appear to be very similar, but a close look will reveal a key difference. Notice that the data points on the line chart are aligned in the center of the X-axis label. In the XY chart they are aligned directly above the X-axis label.</a:t>
          </a:r>
        </a:p>
        <a:p>
          <a:endParaRPr lang="en-US" sz="1100" baseline="0"/>
        </a:p>
        <a:p>
          <a:r>
            <a:rPr lang="en-US" sz="1100" baseline="0"/>
            <a:t>The reason for this is that the label on the line chart is just that, a label. Excel doesn't treat it as a number and it might as well be text. Since the years are numbers, the XY Scatter chart is slightly more appropriate in this case. However, it doesn't matter too much here. In other cases, though, it can make a great deal of difference. One of the most common questions that I get is "Why doesn't my chart display properly?" In many cases the answer is that a Line chart was used when a Scatter chart was the correct choice. Remember, Line charts are for categorical data and Scatter charts are for showing relationships in numerical data.</a:t>
          </a:r>
          <a:endParaRPr lang="en-US" sz="1100"/>
        </a:p>
      </xdr:txBody>
    </xdr:sp>
    <xdr:clientData/>
  </xdr:twoCellAnchor>
  <xdr:twoCellAnchor>
    <xdr:from>
      <xdr:col>4</xdr:col>
      <xdr:colOff>0</xdr:colOff>
      <xdr:row>34</xdr:row>
      <xdr:rowOff>0</xdr:rowOff>
    </xdr:from>
    <xdr:to>
      <xdr:col>11</xdr:col>
      <xdr:colOff>0</xdr:colOff>
      <xdr:row>40</xdr:row>
      <xdr:rowOff>0</xdr:rowOff>
    </xdr:to>
    <xdr:sp macro="" textlink="">
      <xdr:nvSpPr>
        <xdr:cNvPr id="9" name="TextBox 8"/>
        <xdr:cNvSpPr txBox="1"/>
      </xdr:nvSpPr>
      <xdr:spPr>
        <a:xfrm>
          <a:off x="3857625" y="6496050"/>
          <a:ext cx="42672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e)</a:t>
          </a:r>
          <a:r>
            <a:rPr lang="en-US" sz="1100"/>
            <a:t> The above chart is a 3D Line chart that has been slightly rotated and had a marble backround</a:t>
          </a:r>
          <a:r>
            <a:rPr lang="en-US" sz="1100" baseline="0"/>
            <a:t> added. Note that the "eye candy" doesn't serve any practical purpose, and actually makes the data slightly more difficult to understand. This is an example of the type of chart that data visualization experts recommend against. Much better are the simple charts above.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9525</xdr:colOff>
      <xdr:row>2</xdr:row>
      <xdr:rowOff>9525</xdr:rowOff>
    </xdr:to>
    <xdr:pic>
      <xdr:nvPicPr>
        <xdr:cNvPr id="1025" name="Picture 1" descr="1x1trans"/>
        <xdr:cNvPicPr>
          <a:picLocks noChangeAspect="1" noChangeArrowheads="1"/>
        </xdr:cNvPicPr>
      </xdr:nvPicPr>
      <xdr:blipFill>
        <a:blip xmlns:r="http://schemas.openxmlformats.org/officeDocument/2006/relationships" r:embed="rId1"/>
        <a:srcRect/>
        <a:stretch>
          <a:fillRect/>
        </a:stretch>
      </xdr:blipFill>
      <xdr:spPr bwMode="auto">
        <a:xfrm>
          <a:off x="0" y="390525"/>
          <a:ext cx="9525" cy="9525"/>
        </a:xfrm>
        <a:prstGeom prst="rect">
          <a:avLst/>
        </a:prstGeom>
        <a:noFill/>
      </xdr:spPr>
    </xdr:pic>
    <xdr:clientData/>
  </xdr:twoCellAnchor>
  <xdr:twoCellAnchor editAs="oneCell">
    <xdr:from>
      <xdr:col>0</xdr:col>
      <xdr:colOff>0</xdr:colOff>
      <xdr:row>28</xdr:row>
      <xdr:rowOff>0</xdr:rowOff>
    </xdr:from>
    <xdr:to>
      <xdr:col>0</xdr:col>
      <xdr:colOff>9525</xdr:colOff>
      <xdr:row>28</xdr:row>
      <xdr:rowOff>9525</xdr:rowOff>
    </xdr:to>
    <xdr:pic>
      <xdr:nvPicPr>
        <xdr:cNvPr id="1026" name="Picture 2" descr="1x1trans"/>
        <xdr:cNvPicPr>
          <a:picLocks noChangeAspect="1" noChangeArrowheads="1"/>
        </xdr:cNvPicPr>
      </xdr:nvPicPr>
      <xdr:blipFill>
        <a:blip xmlns:r="http://schemas.openxmlformats.org/officeDocument/2006/relationships" r:embed="rId1"/>
        <a:srcRect/>
        <a:stretch>
          <a:fillRect/>
        </a:stretch>
      </xdr:blipFill>
      <xdr:spPr bwMode="auto">
        <a:xfrm>
          <a:off x="0" y="5353050"/>
          <a:ext cx="9525" cy="9525"/>
        </a:xfrm>
        <a:prstGeom prst="rect">
          <a:avLst/>
        </a:prstGeom>
        <a:noFill/>
      </xdr:spPr>
    </xdr:pic>
    <xdr:clientData/>
  </xdr:twoCellAnchor>
  <xdr:twoCellAnchor editAs="oneCell">
    <xdr:from>
      <xdr:col>1</xdr:col>
      <xdr:colOff>0</xdr:colOff>
      <xdr:row>28</xdr:row>
      <xdr:rowOff>0</xdr:rowOff>
    </xdr:from>
    <xdr:to>
      <xdr:col>1</xdr:col>
      <xdr:colOff>9525</xdr:colOff>
      <xdr:row>28</xdr:row>
      <xdr:rowOff>9525</xdr:rowOff>
    </xdr:to>
    <xdr:pic>
      <xdr:nvPicPr>
        <xdr:cNvPr id="1034" name="Picture 10" descr="1x1trans"/>
        <xdr:cNvPicPr>
          <a:picLocks noChangeAspect="1" noChangeArrowheads="1"/>
        </xdr:cNvPicPr>
      </xdr:nvPicPr>
      <xdr:blipFill>
        <a:blip xmlns:r="http://schemas.openxmlformats.org/officeDocument/2006/relationships" r:embed="rId1"/>
        <a:srcRect/>
        <a:stretch>
          <a:fillRect/>
        </a:stretch>
      </xdr:blipFill>
      <xdr:spPr bwMode="auto">
        <a:xfrm>
          <a:off x="1524000" y="5353050"/>
          <a:ext cx="9525" cy="9525"/>
        </a:xfrm>
        <a:prstGeom prst="rect">
          <a:avLst/>
        </a:prstGeom>
        <a:noFill/>
      </xdr:spPr>
    </xdr:pic>
    <xdr:clientData/>
  </xdr:twoCellAnchor>
  <xdr:twoCellAnchor editAs="oneCell">
    <xdr:from>
      <xdr:col>2</xdr:col>
      <xdr:colOff>0</xdr:colOff>
      <xdr:row>28</xdr:row>
      <xdr:rowOff>0</xdr:rowOff>
    </xdr:from>
    <xdr:to>
      <xdr:col>2</xdr:col>
      <xdr:colOff>9525</xdr:colOff>
      <xdr:row>28</xdr:row>
      <xdr:rowOff>9525</xdr:rowOff>
    </xdr:to>
    <xdr:pic>
      <xdr:nvPicPr>
        <xdr:cNvPr id="1035" name="Picture 11" descr="1x1trans"/>
        <xdr:cNvPicPr>
          <a:picLocks noChangeAspect="1" noChangeArrowheads="1"/>
        </xdr:cNvPicPr>
      </xdr:nvPicPr>
      <xdr:blipFill>
        <a:blip xmlns:r="http://schemas.openxmlformats.org/officeDocument/2006/relationships" r:embed="rId1"/>
        <a:srcRect/>
        <a:stretch>
          <a:fillRect/>
        </a:stretch>
      </xdr:blipFill>
      <xdr:spPr bwMode="auto">
        <a:xfrm>
          <a:off x="2190750" y="5353050"/>
          <a:ext cx="9525" cy="9525"/>
        </a:xfrm>
        <a:prstGeom prst="rect">
          <a:avLst/>
        </a:prstGeom>
        <a:noFill/>
      </xdr:spPr>
    </xdr:pic>
    <xdr:clientData/>
  </xdr:twoCellAnchor>
  <xdr:twoCellAnchor editAs="oneCell">
    <xdr:from>
      <xdr:col>3</xdr:col>
      <xdr:colOff>0</xdr:colOff>
      <xdr:row>28</xdr:row>
      <xdr:rowOff>0</xdr:rowOff>
    </xdr:from>
    <xdr:to>
      <xdr:col>3</xdr:col>
      <xdr:colOff>9525</xdr:colOff>
      <xdr:row>28</xdr:row>
      <xdr:rowOff>9525</xdr:rowOff>
    </xdr:to>
    <xdr:pic>
      <xdr:nvPicPr>
        <xdr:cNvPr id="1036" name="Picture 12" descr="1x1trans"/>
        <xdr:cNvPicPr>
          <a:picLocks noChangeAspect="1" noChangeArrowheads="1"/>
        </xdr:cNvPicPr>
      </xdr:nvPicPr>
      <xdr:blipFill>
        <a:blip xmlns:r="http://schemas.openxmlformats.org/officeDocument/2006/relationships" r:embed="rId1"/>
        <a:srcRect/>
        <a:stretch>
          <a:fillRect/>
        </a:stretch>
      </xdr:blipFill>
      <xdr:spPr bwMode="auto">
        <a:xfrm>
          <a:off x="2819400" y="5353050"/>
          <a:ext cx="9525" cy="9525"/>
        </a:xfrm>
        <a:prstGeom prst="rect">
          <a:avLst/>
        </a:prstGeom>
        <a:noFill/>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037" name="Picture 13" descr="1x1trans"/>
        <xdr:cNvPicPr>
          <a:picLocks noChangeAspect="1" noChangeArrowheads="1"/>
        </xdr:cNvPicPr>
      </xdr:nvPicPr>
      <xdr:blipFill>
        <a:blip xmlns:r="http://schemas.openxmlformats.org/officeDocument/2006/relationships" r:embed="rId1"/>
        <a:srcRect/>
        <a:stretch>
          <a:fillRect/>
        </a:stretch>
      </xdr:blipFill>
      <xdr:spPr bwMode="auto">
        <a:xfrm>
          <a:off x="3448050" y="5353050"/>
          <a:ext cx="9525" cy="9525"/>
        </a:xfrm>
        <a:prstGeom prst="rect">
          <a:avLst/>
        </a:prstGeom>
        <a:noFill/>
      </xdr:spPr>
    </xdr:pic>
    <xdr:clientData/>
  </xdr:twoCellAnchor>
  <xdr:twoCellAnchor editAs="oneCell">
    <xdr:from>
      <xdr:col>5</xdr:col>
      <xdr:colOff>0</xdr:colOff>
      <xdr:row>28</xdr:row>
      <xdr:rowOff>0</xdr:rowOff>
    </xdr:from>
    <xdr:to>
      <xdr:col>5</xdr:col>
      <xdr:colOff>9525</xdr:colOff>
      <xdr:row>28</xdr:row>
      <xdr:rowOff>9525</xdr:rowOff>
    </xdr:to>
    <xdr:pic>
      <xdr:nvPicPr>
        <xdr:cNvPr id="1038" name="Picture 14" descr="1x1trans"/>
        <xdr:cNvPicPr>
          <a:picLocks noChangeAspect="1" noChangeArrowheads="1"/>
        </xdr:cNvPicPr>
      </xdr:nvPicPr>
      <xdr:blipFill>
        <a:blip xmlns:r="http://schemas.openxmlformats.org/officeDocument/2006/relationships" r:embed="rId1"/>
        <a:srcRect/>
        <a:stretch>
          <a:fillRect/>
        </a:stretch>
      </xdr:blipFill>
      <xdr:spPr bwMode="auto">
        <a:xfrm>
          <a:off x="4076700" y="5353050"/>
          <a:ext cx="9525" cy="9525"/>
        </a:xfrm>
        <a:prstGeom prst="rect">
          <a:avLst/>
        </a:prstGeom>
        <a:noFill/>
      </xdr:spPr>
    </xdr:pic>
    <xdr:clientData/>
  </xdr:twoCellAnchor>
  <xdr:twoCellAnchor>
    <xdr:from>
      <xdr:col>0</xdr:col>
      <xdr:colOff>0</xdr:colOff>
      <xdr:row>10</xdr:row>
      <xdr:rowOff>0</xdr:rowOff>
    </xdr:from>
    <xdr:to>
      <xdr:col>6</xdr:col>
      <xdr:colOff>0</xdr:colOff>
      <xdr:row>23</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0</xdr:rowOff>
    </xdr:from>
    <xdr:to>
      <xdr:col>13</xdr:col>
      <xdr:colOff>9525</xdr:colOff>
      <xdr:row>11</xdr:row>
      <xdr:rowOff>0</xdr:rowOff>
    </xdr:to>
    <xdr:sp macro="" textlink="">
      <xdr:nvSpPr>
        <xdr:cNvPr id="12" name="TextBox 11"/>
        <xdr:cNvSpPr txBox="1"/>
      </xdr:nvSpPr>
      <xdr:spPr>
        <a:xfrm>
          <a:off x="4886325" y="0"/>
          <a:ext cx="3667125"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0" i="0">
              <a:solidFill>
                <a:schemeClr val="dk1"/>
              </a:solidFill>
              <a:latin typeface="+mn-lt"/>
              <a:ea typeface="+mn-ea"/>
              <a:cs typeface="+mn-cs"/>
            </a:rPr>
            <a:t>B) Revenues are growing at a 7.49% compound annual rate compared to growth of 9.91% per year for net income. However, both growth rates have slowed considerably</a:t>
          </a:r>
          <a:r>
            <a:rPr lang="en-US" sz="1100" b="0" i="0" baseline="0">
              <a:solidFill>
                <a:schemeClr val="dk1"/>
              </a:solidFill>
              <a:latin typeface="+mn-lt"/>
              <a:ea typeface="+mn-ea"/>
              <a:cs typeface="+mn-cs"/>
            </a:rPr>
            <a:t> over the last two years.</a:t>
          </a:r>
          <a:endParaRPr lang="en-US" sz="1100" b="0" i="0">
            <a:solidFill>
              <a:schemeClr val="dk1"/>
            </a:solidFill>
            <a:latin typeface="+mn-lt"/>
            <a:ea typeface="+mn-ea"/>
            <a:cs typeface="+mn-cs"/>
          </a:endParaRPr>
        </a:p>
        <a:p>
          <a:pPr rtl="0"/>
          <a:endParaRPr lang="en-US"/>
        </a:p>
        <a:p>
          <a:pPr rtl="0"/>
          <a:r>
            <a:rPr lang="en-US" sz="1100" b="0" i="0">
              <a:solidFill>
                <a:schemeClr val="dk1"/>
              </a:solidFill>
              <a:latin typeface="+mn-lt"/>
              <a:ea typeface="+mn-ea"/>
              <a:cs typeface="+mn-cs"/>
            </a:rPr>
            <a:t>C) Using an arithmetic average, revenue growth is 7.65% per year. Whether or not that is more accurate depends on what you are trying to measure. The arithmetic average represents "typical" the growth in revenues in a year, whereas the geometric mean represents the compound average annual return.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9525</xdr:colOff>
      <xdr:row>2</xdr:row>
      <xdr:rowOff>9525</xdr:rowOff>
    </xdr:to>
    <xdr:pic>
      <xdr:nvPicPr>
        <xdr:cNvPr id="2" name="Picture 1" descr="1x1trans"/>
        <xdr:cNvPicPr>
          <a:picLocks noChangeAspect="1" noChangeArrowheads="1"/>
        </xdr:cNvPicPr>
      </xdr:nvPicPr>
      <xdr:blipFill>
        <a:blip xmlns:r="http://schemas.openxmlformats.org/officeDocument/2006/relationships" r:embed="rId1"/>
        <a:srcRect/>
        <a:stretch>
          <a:fillRect/>
        </a:stretch>
      </xdr:blipFill>
      <xdr:spPr bwMode="auto">
        <a:xfrm>
          <a:off x="0" y="390525"/>
          <a:ext cx="9525" cy="9525"/>
        </a:xfrm>
        <a:prstGeom prst="rect">
          <a:avLst/>
        </a:prstGeom>
        <a:noFill/>
      </xdr:spPr>
    </xdr:pic>
    <xdr:clientData/>
  </xdr:twoCellAnchor>
  <xdr:twoCellAnchor editAs="oneCell">
    <xdr:from>
      <xdr:col>0</xdr:col>
      <xdr:colOff>0</xdr:colOff>
      <xdr:row>28</xdr:row>
      <xdr:rowOff>0</xdr:rowOff>
    </xdr:from>
    <xdr:to>
      <xdr:col>0</xdr:col>
      <xdr:colOff>9525</xdr:colOff>
      <xdr:row>28</xdr:row>
      <xdr:rowOff>9525</xdr:rowOff>
    </xdr:to>
    <xdr:pic>
      <xdr:nvPicPr>
        <xdr:cNvPr id="3" name="Picture 2" descr="1x1trans"/>
        <xdr:cNvPicPr>
          <a:picLocks noChangeAspect="1" noChangeArrowheads="1"/>
        </xdr:cNvPicPr>
      </xdr:nvPicPr>
      <xdr:blipFill>
        <a:blip xmlns:r="http://schemas.openxmlformats.org/officeDocument/2006/relationships" r:embed="rId1"/>
        <a:srcRect/>
        <a:stretch>
          <a:fillRect/>
        </a:stretch>
      </xdr:blipFill>
      <xdr:spPr bwMode="auto">
        <a:xfrm>
          <a:off x="0" y="5353050"/>
          <a:ext cx="9525" cy="9525"/>
        </a:xfrm>
        <a:prstGeom prst="rect">
          <a:avLst/>
        </a:prstGeom>
        <a:noFill/>
      </xdr:spPr>
    </xdr:pic>
    <xdr:clientData/>
  </xdr:twoCellAnchor>
  <xdr:twoCellAnchor editAs="oneCell">
    <xdr:from>
      <xdr:col>1</xdr:col>
      <xdr:colOff>0</xdr:colOff>
      <xdr:row>28</xdr:row>
      <xdr:rowOff>0</xdr:rowOff>
    </xdr:from>
    <xdr:to>
      <xdr:col>1</xdr:col>
      <xdr:colOff>9525</xdr:colOff>
      <xdr:row>28</xdr:row>
      <xdr:rowOff>9525</xdr:rowOff>
    </xdr:to>
    <xdr:pic>
      <xdr:nvPicPr>
        <xdr:cNvPr id="4" name="Picture 10" descr="1x1trans"/>
        <xdr:cNvPicPr>
          <a:picLocks noChangeAspect="1" noChangeArrowheads="1"/>
        </xdr:cNvPicPr>
      </xdr:nvPicPr>
      <xdr:blipFill>
        <a:blip xmlns:r="http://schemas.openxmlformats.org/officeDocument/2006/relationships" r:embed="rId1"/>
        <a:srcRect/>
        <a:stretch>
          <a:fillRect/>
        </a:stretch>
      </xdr:blipFill>
      <xdr:spPr bwMode="auto">
        <a:xfrm>
          <a:off x="1524000" y="5353050"/>
          <a:ext cx="9525" cy="9525"/>
        </a:xfrm>
        <a:prstGeom prst="rect">
          <a:avLst/>
        </a:prstGeom>
        <a:noFill/>
      </xdr:spPr>
    </xdr:pic>
    <xdr:clientData/>
  </xdr:twoCellAnchor>
  <xdr:twoCellAnchor editAs="oneCell">
    <xdr:from>
      <xdr:col>2</xdr:col>
      <xdr:colOff>0</xdr:colOff>
      <xdr:row>28</xdr:row>
      <xdr:rowOff>0</xdr:rowOff>
    </xdr:from>
    <xdr:to>
      <xdr:col>2</xdr:col>
      <xdr:colOff>9525</xdr:colOff>
      <xdr:row>28</xdr:row>
      <xdr:rowOff>9525</xdr:rowOff>
    </xdr:to>
    <xdr:pic>
      <xdr:nvPicPr>
        <xdr:cNvPr id="5" name="Picture 11" descr="1x1trans"/>
        <xdr:cNvPicPr>
          <a:picLocks noChangeAspect="1" noChangeArrowheads="1"/>
        </xdr:cNvPicPr>
      </xdr:nvPicPr>
      <xdr:blipFill>
        <a:blip xmlns:r="http://schemas.openxmlformats.org/officeDocument/2006/relationships" r:embed="rId1"/>
        <a:srcRect/>
        <a:stretch>
          <a:fillRect/>
        </a:stretch>
      </xdr:blipFill>
      <xdr:spPr bwMode="auto">
        <a:xfrm>
          <a:off x="2190750" y="5353050"/>
          <a:ext cx="9525" cy="9525"/>
        </a:xfrm>
        <a:prstGeom prst="rect">
          <a:avLst/>
        </a:prstGeom>
        <a:noFill/>
      </xdr:spPr>
    </xdr:pic>
    <xdr:clientData/>
  </xdr:twoCellAnchor>
  <xdr:twoCellAnchor editAs="oneCell">
    <xdr:from>
      <xdr:col>3</xdr:col>
      <xdr:colOff>0</xdr:colOff>
      <xdr:row>28</xdr:row>
      <xdr:rowOff>0</xdr:rowOff>
    </xdr:from>
    <xdr:to>
      <xdr:col>3</xdr:col>
      <xdr:colOff>9525</xdr:colOff>
      <xdr:row>28</xdr:row>
      <xdr:rowOff>9525</xdr:rowOff>
    </xdr:to>
    <xdr:pic>
      <xdr:nvPicPr>
        <xdr:cNvPr id="6" name="Picture 12" descr="1x1trans"/>
        <xdr:cNvPicPr>
          <a:picLocks noChangeAspect="1" noChangeArrowheads="1"/>
        </xdr:cNvPicPr>
      </xdr:nvPicPr>
      <xdr:blipFill>
        <a:blip xmlns:r="http://schemas.openxmlformats.org/officeDocument/2006/relationships" r:embed="rId1"/>
        <a:srcRect/>
        <a:stretch>
          <a:fillRect/>
        </a:stretch>
      </xdr:blipFill>
      <xdr:spPr bwMode="auto">
        <a:xfrm>
          <a:off x="2819400" y="5353050"/>
          <a:ext cx="9525" cy="9525"/>
        </a:xfrm>
        <a:prstGeom prst="rect">
          <a:avLst/>
        </a:prstGeom>
        <a:noFill/>
      </xdr:spPr>
    </xdr:pic>
    <xdr:clientData/>
  </xdr:twoCellAnchor>
  <xdr:twoCellAnchor editAs="oneCell">
    <xdr:from>
      <xdr:col>4</xdr:col>
      <xdr:colOff>0</xdr:colOff>
      <xdr:row>28</xdr:row>
      <xdr:rowOff>0</xdr:rowOff>
    </xdr:from>
    <xdr:to>
      <xdr:col>4</xdr:col>
      <xdr:colOff>9525</xdr:colOff>
      <xdr:row>28</xdr:row>
      <xdr:rowOff>9525</xdr:rowOff>
    </xdr:to>
    <xdr:pic>
      <xdr:nvPicPr>
        <xdr:cNvPr id="7" name="Picture 13" descr="1x1trans"/>
        <xdr:cNvPicPr>
          <a:picLocks noChangeAspect="1" noChangeArrowheads="1"/>
        </xdr:cNvPicPr>
      </xdr:nvPicPr>
      <xdr:blipFill>
        <a:blip xmlns:r="http://schemas.openxmlformats.org/officeDocument/2006/relationships" r:embed="rId1"/>
        <a:srcRect/>
        <a:stretch>
          <a:fillRect/>
        </a:stretch>
      </xdr:blipFill>
      <xdr:spPr bwMode="auto">
        <a:xfrm>
          <a:off x="3448050" y="5353050"/>
          <a:ext cx="9525" cy="9525"/>
        </a:xfrm>
        <a:prstGeom prst="rect">
          <a:avLst/>
        </a:prstGeom>
        <a:noFill/>
      </xdr:spPr>
    </xdr:pic>
    <xdr:clientData/>
  </xdr:twoCellAnchor>
  <xdr:twoCellAnchor editAs="oneCell">
    <xdr:from>
      <xdr:col>5</xdr:col>
      <xdr:colOff>0</xdr:colOff>
      <xdr:row>28</xdr:row>
      <xdr:rowOff>0</xdr:rowOff>
    </xdr:from>
    <xdr:to>
      <xdr:col>5</xdr:col>
      <xdr:colOff>9525</xdr:colOff>
      <xdr:row>28</xdr:row>
      <xdr:rowOff>9525</xdr:rowOff>
    </xdr:to>
    <xdr:pic>
      <xdr:nvPicPr>
        <xdr:cNvPr id="8" name="Picture 14" descr="1x1trans"/>
        <xdr:cNvPicPr>
          <a:picLocks noChangeAspect="1" noChangeArrowheads="1"/>
        </xdr:cNvPicPr>
      </xdr:nvPicPr>
      <xdr:blipFill>
        <a:blip xmlns:r="http://schemas.openxmlformats.org/officeDocument/2006/relationships" r:embed="rId1"/>
        <a:srcRect/>
        <a:stretch>
          <a:fillRect/>
        </a:stretch>
      </xdr:blipFill>
      <xdr:spPr bwMode="auto">
        <a:xfrm>
          <a:off x="4076700" y="5353050"/>
          <a:ext cx="9525" cy="9525"/>
        </a:xfrm>
        <a:prstGeom prst="rect">
          <a:avLst/>
        </a:prstGeom>
        <a:noFill/>
      </xdr:spPr>
    </xdr:pic>
    <xdr:clientData/>
  </xdr:twoCellAnchor>
  <xdr:twoCellAnchor>
    <xdr:from>
      <xdr:col>0</xdr:col>
      <xdr:colOff>0</xdr:colOff>
      <xdr:row>10</xdr:row>
      <xdr:rowOff>0</xdr:rowOff>
    </xdr:from>
    <xdr:to>
      <xdr:col>6</xdr:col>
      <xdr:colOff>0</xdr:colOff>
      <xdr:row>23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0</xdr:rowOff>
    </xdr:from>
    <xdr:to>
      <xdr:col>13</xdr:col>
      <xdr:colOff>0</xdr:colOff>
      <xdr:row>12</xdr:row>
      <xdr:rowOff>123825</xdr:rowOff>
    </xdr:to>
    <xdr:sp macro="" textlink="">
      <xdr:nvSpPr>
        <xdr:cNvPr id="11" name="TextBox 10"/>
        <xdr:cNvSpPr txBox="1"/>
      </xdr:nvSpPr>
      <xdr:spPr>
        <a:xfrm>
          <a:off x="4886325" y="0"/>
          <a:ext cx="3657600"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1" i="0">
              <a:solidFill>
                <a:schemeClr val="dk1"/>
              </a:solidFill>
              <a:latin typeface="+mn-lt"/>
              <a:ea typeface="+mn-ea"/>
              <a:cs typeface="+mn-cs"/>
            </a:rPr>
            <a:t>A) </a:t>
          </a:r>
          <a:r>
            <a:rPr lang="en-US" sz="1100" b="0" i="0">
              <a:solidFill>
                <a:schemeClr val="dk1"/>
              </a:solidFill>
              <a:latin typeface="+mn-lt"/>
              <a:ea typeface="+mn-ea"/>
              <a:cs typeface="+mn-cs"/>
            </a:rPr>
            <a:t>Yahoo's sales growth over this period</a:t>
          </a:r>
          <a:r>
            <a:rPr lang="en-US" sz="1100" b="0" i="0" baseline="0">
              <a:solidFill>
                <a:schemeClr val="dk1"/>
              </a:solidFill>
              <a:latin typeface="+mn-lt"/>
              <a:ea typeface="+mn-ea"/>
              <a:cs typeface="+mn-cs"/>
            </a:rPr>
            <a:t> is negative, despite the economic recover and many efforts by the company to turn things around. On the other hand, its net income appears to have grown quite a lot over this period. That may be misleading, though, as it 2009 was likely a low earnings year, and net income has fallen a lot since 2012. It seems likely that Yahoo! can slow the slide in earnings growth, though its best years are probably behind it.</a:t>
          </a:r>
          <a:endParaRPr lang="en-US" sz="1100" b="0" i="0">
            <a:solidFill>
              <a:schemeClr val="dk1"/>
            </a:solidFill>
            <a:latin typeface="+mn-lt"/>
            <a:ea typeface="+mn-ea"/>
            <a:cs typeface="+mn-cs"/>
          </a:endParaRPr>
        </a:p>
        <a:p>
          <a:pPr rtl="0"/>
          <a:endParaRPr lang="en-US" sz="1100" b="1" i="0">
            <a:solidFill>
              <a:schemeClr val="dk1"/>
            </a:solidFill>
            <a:latin typeface="+mn-lt"/>
            <a:ea typeface="+mn-ea"/>
            <a:cs typeface="+mn-cs"/>
          </a:endParaRPr>
        </a:p>
        <a:p>
          <a:pPr rtl="0"/>
          <a:r>
            <a:rPr lang="en-US" sz="1100" b="1" i="0">
              <a:solidFill>
                <a:schemeClr val="dk1"/>
              </a:solidFill>
              <a:latin typeface="+mn-lt"/>
              <a:ea typeface="+mn-ea"/>
              <a:cs typeface="+mn-cs"/>
            </a:rPr>
            <a:t>B)</a:t>
          </a:r>
          <a:r>
            <a:rPr lang="en-US" sz="1100" b="0" i="0">
              <a:solidFill>
                <a:schemeClr val="dk1"/>
              </a:solidFill>
              <a:latin typeface="+mn-lt"/>
              <a:ea typeface="+mn-ea"/>
              <a:cs typeface="+mn-cs"/>
            </a:rPr>
            <a:t> Based on the net profit</a:t>
          </a:r>
          <a:r>
            <a:rPr lang="en-US" sz="1100" b="0" i="0" baseline="0">
              <a:solidFill>
                <a:schemeClr val="dk1"/>
              </a:solidFill>
              <a:latin typeface="+mn-lt"/>
              <a:ea typeface="+mn-ea"/>
              <a:cs typeface="+mn-cs"/>
            </a:rPr>
            <a:t> margin, Yahoo! was more profitable than 3M. However, it seems that 3M is more likely to produce steady growth and to remain a leader in its industry.</a:t>
          </a:r>
          <a:endParaRPr lang="en-US" sz="1100" b="0" i="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64</xdr:row>
      <xdr:rowOff>0</xdr:rowOff>
    </xdr:from>
    <xdr:to>
      <xdr:col>4</xdr:col>
      <xdr:colOff>0</xdr:colOff>
      <xdr:row>75</xdr:row>
      <xdr:rowOff>0</xdr:rowOff>
    </xdr:to>
    <xdr:sp macro="" textlink="">
      <xdr:nvSpPr>
        <xdr:cNvPr id="3" name="TextBox 2"/>
        <xdr:cNvSpPr txBox="1"/>
      </xdr:nvSpPr>
      <xdr:spPr>
        <a:xfrm>
          <a:off x="1" y="12268200"/>
          <a:ext cx="4429124"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0" i="0">
              <a:solidFill>
                <a:schemeClr val="dk1"/>
              </a:solidFill>
              <a:latin typeface="+mn-lt"/>
              <a:ea typeface="+mn-ea"/>
              <a:cs typeface="+mn-cs"/>
            </a:rPr>
            <a:t>Question F:</a:t>
          </a:r>
          <a:endParaRPr lang="en-US"/>
        </a:p>
        <a:p>
          <a:pPr rtl="0"/>
          <a:r>
            <a:rPr lang="en-US" sz="1100" b="0" i="0">
              <a:solidFill>
                <a:schemeClr val="dk1"/>
              </a:solidFill>
              <a:latin typeface="+mn-lt"/>
              <a:ea typeface="+mn-ea"/>
              <a:cs typeface="+mn-cs"/>
            </a:rPr>
            <a:t>a. Sales…not a large difference</a:t>
          </a:r>
          <a:endParaRPr lang="en-US"/>
        </a:p>
        <a:p>
          <a:pPr rtl="0"/>
          <a:r>
            <a:rPr lang="en-US" sz="1100" b="0" i="0">
              <a:solidFill>
                <a:schemeClr val="dk1"/>
              </a:solidFill>
              <a:latin typeface="+mn-lt"/>
              <a:ea typeface="+mn-ea"/>
              <a:cs typeface="+mn-cs"/>
            </a:rPr>
            <a:t>b. EBIT…not a large difference</a:t>
          </a:r>
          <a:endParaRPr lang="en-US"/>
        </a:p>
        <a:p>
          <a:pPr rtl="0"/>
          <a:r>
            <a:rPr lang="en-US" sz="1100" b="0" i="0">
              <a:solidFill>
                <a:schemeClr val="dk1"/>
              </a:solidFill>
              <a:latin typeface="+mn-lt"/>
              <a:ea typeface="+mn-ea"/>
              <a:cs typeface="+mn-cs"/>
            </a:rPr>
            <a:t>c. Total Assets…not a large difference</a:t>
          </a:r>
          <a:endParaRPr lang="en-US"/>
        </a:p>
        <a:p>
          <a:pPr rtl="0"/>
          <a:r>
            <a:rPr lang="en-US" sz="1100" b="0" i="0">
              <a:solidFill>
                <a:schemeClr val="dk1"/>
              </a:solidFill>
              <a:latin typeface="+mn-lt"/>
              <a:ea typeface="+mn-ea"/>
              <a:cs typeface="+mn-cs"/>
            </a:rPr>
            <a:t>d. Accounts Payable…not a  large difference</a:t>
          </a:r>
          <a:endParaRPr lang="en-US"/>
        </a:p>
        <a:p>
          <a:pPr rtl="0"/>
          <a:r>
            <a:rPr lang="en-US" sz="1100" b="0" i="0">
              <a:solidFill>
                <a:schemeClr val="dk1"/>
              </a:solidFill>
              <a:latin typeface="+mn-lt"/>
              <a:ea typeface="+mn-ea"/>
              <a:cs typeface="+mn-cs"/>
            </a:rPr>
            <a:t>e. Retained Earnings…huge difference</a:t>
          </a:r>
          <a:endParaRPr lang="en-US"/>
        </a:p>
        <a:p>
          <a:pPr rtl="0"/>
          <a:endParaRPr lang="en-US" sz="1100" b="0" i="0">
            <a:solidFill>
              <a:schemeClr val="dk1"/>
            </a:solidFill>
            <a:latin typeface="+mn-lt"/>
            <a:ea typeface="+mn-ea"/>
            <a:cs typeface="+mn-cs"/>
          </a:endParaRPr>
        </a:p>
        <a:p>
          <a:pPr rtl="0"/>
          <a:r>
            <a:rPr lang="en-US" sz="1100" b="0" i="0">
              <a:solidFill>
                <a:schemeClr val="dk1"/>
              </a:solidFill>
              <a:latin typeface="+mn-lt"/>
              <a:ea typeface="+mn-ea"/>
              <a:cs typeface="+mn-cs"/>
            </a:rPr>
            <a:t>The size of the differences is directly related to the variation in the distribution of growth rates across the years. The larger the variation, the larger the difference in the two types of averages, as can</a:t>
          </a:r>
          <a:r>
            <a:rPr lang="en-US" sz="1100" b="0" i="0" baseline="0">
              <a:solidFill>
                <a:schemeClr val="dk1"/>
              </a:solidFill>
              <a:latin typeface="+mn-lt"/>
              <a:ea typeface="+mn-ea"/>
              <a:cs typeface="+mn-cs"/>
            </a:rPr>
            <a:t> be seen by the standard deviations calculated above</a:t>
          </a:r>
          <a:r>
            <a:rPr lang="en-US" sz="1100" b="0" i="0">
              <a:solidFill>
                <a:schemeClr val="dk1"/>
              </a:solidFill>
              <a:latin typeface="+mn-lt"/>
              <a:ea typeface="+mn-ea"/>
              <a:cs typeface="+mn-cs"/>
            </a:rPr>
            <a:t>.</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A28" workbookViewId="0"/>
  </sheetViews>
  <sheetFormatPr defaultRowHeight="13.8" x14ac:dyDescent="0.25"/>
  <cols>
    <col min="1" max="1" width="23.33203125" bestFit="1" customWidth="1"/>
    <col min="2" max="3" width="12.6640625" customWidth="1"/>
  </cols>
  <sheetData>
    <row r="1" spans="1:13" x14ac:dyDescent="0.25">
      <c r="A1" s="26" t="s">
        <v>30</v>
      </c>
      <c r="B1" s="9"/>
      <c r="C1" s="9"/>
      <c r="F1" t="str">
        <f>A1&amp;CHAR(10)&amp;" (line chart)"</f>
        <v>Apple, Inc.
 (line chart)</v>
      </c>
      <c r="M1" t="str">
        <f>A1&amp;CHAR(10)&amp;" (XY Scatter Chart)"</f>
        <v>Apple, Inc.
 (XY Scatter Chart)</v>
      </c>
    </row>
    <row r="2" spans="1:13" ht="14.4" thickBot="1" x14ac:dyDescent="0.3">
      <c r="A2" s="10" t="s">
        <v>8</v>
      </c>
      <c r="B2" s="10" t="s">
        <v>9</v>
      </c>
      <c r="C2" s="10" t="s">
        <v>10</v>
      </c>
    </row>
    <row r="3" spans="1:13" x14ac:dyDescent="0.25">
      <c r="A3" s="22">
        <v>2008</v>
      </c>
      <c r="B3" s="5">
        <v>82.53</v>
      </c>
    </row>
    <row r="4" spans="1:13" x14ac:dyDescent="0.25">
      <c r="A4" s="22">
        <f>A3+1</f>
        <v>2009</v>
      </c>
      <c r="B4" s="5">
        <v>203.76</v>
      </c>
      <c r="C4" s="2">
        <f>B4/B3-1</f>
        <v>1.4689203925845145</v>
      </c>
    </row>
    <row r="5" spans="1:13" x14ac:dyDescent="0.25">
      <c r="A5" s="22">
        <f>A4+1</f>
        <v>2010</v>
      </c>
      <c r="B5" s="5">
        <v>311.89</v>
      </c>
      <c r="C5" s="2">
        <f>B5/B4-1</f>
        <v>0.53067334118570875</v>
      </c>
    </row>
    <row r="6" spans="1:13" x14ac:dyDescent="0.25">
      <c r="A6" s="22">
        <f>A5+1</f>
        <v>2011</v>
      </c>
      <c r="B6" s="5">
        <v>391.6</v>
      </c>
      <c r="C6" s="2">
        <f>B6/B5-1</f>
        <v>0.25557087434672487</v>
      </c>
    </row>
    <row r="7" spans="1:13" x14ac:dyDescent="0.25">
      <c r="A7" s="22">
        <f>A6+1</f>
        <v>2012</v>
      </c>
      <c r="B7" s="5">
        <v>519.13</v>
      </c>
      <c r="C7" s="2">
        <f>B7/B6-1</f>
        <v>0.3256639427987742</v>
      </c>
    </row>
    <row r="8" spans="1:13" ht="14.4" thickBot="1" x14ac:dyDescent="0.3">
      <c r="A8" s="22">
        <f>A7+1</f>
        <v>2013</v>
      </c>
      <c r="B8" s="5">
        <v>561.02</v>
      </c>
      <c r="C8" s="2">
        <f>B8/B7-1</f>
        <v>8.0692697397569013E-2</v>
      </c>
    </row>
    <row r="9" spans="1:13" x14ac:dyDescent="0.25">
      <c r="A9" s="11" t="s">
        <v>12</v>
      </c>
      <c r="B9" s="12">
        <f>B8/B3-1</f>
        <v>5.7977705076941719</v>
      </c>
      <c r="C9" s="12">
        <f t="array" ref="C9">PRODUCT(1+C4:C8)-1</f>
        <v>5.7977705076941701</v>
      </c>
    </row>
    <row r="10" spans="1:13" x14ac:dyDescent="0.25">
      <c r="A10" t="s">
        <v>13</v>
      </c>
      <c r="B10" s="2">
        <f>(B8/B3)^(1/(COUNT(B3:B8)-1))-1</f>
        <v>0.46714588458961903</v>
      </c>
      <c r="C10" s="2">
        <f t="array" ref="C10">GEOMEAN(1+C4:C8)-1</f>
        <v>0.46714588458961881</v>
      </c>
    </row>
    <row r="21" spans="5:5" ht="14.4" x14ac:dyDescent="0.3">
      <c r="E21" s="4" t="s">
        <v>11</v>
      </c>
    </row>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showGridLines="0" tabSelected="1" workbookViewId="0"/>
  </sheetViews>
  <sheetFormatPr defaultRowHeight="13.8" x14ac:dyDescent="0.25"/>
  <cols>
    <col min="1" max="1" width="22.88671875" customWidth="1"/>
    <col min="2" max="2" width="10" customWidth="1"/>
    <col min="3" max="3" width="9.44140625" customWidth="1"/>
    <col min="4" max="6" width="9.44140625" bestFit="1" customWidth="1"/>
    <col min="7" max="7" width="2.6640625" customWidth="1"/>
  </cols>
  <sheetData>
    <row r="1" spans="1:12" x14ac:dyDescent="0.25">
      <c r="A1" s="23" t="s">
        <v>34</v>
      </c>
      <c r="B1" s="23"/>
      <c r="C1" s="23"/>
      <c r="D1" s="23"/>
      <c r="E1" s="23"/>
      <c r="F1" s="23"/>
    </row>
    <row r="2" spans="1:12" ht="14.4" thickBot="1" x14ac:dyDescent="0.3">
      <c r="A2" s="24"/>
      <c r="B2" s="25">
        <v>2013</v>
      </c>
      <c r="C2" s="25">
        <f>B2-1</f>
        <v>2012</v>
      </c>
      <c r="D2" s="25">
        <f>C2-1</f>
        <v>2011</v>
      </c>
      <c r="E2" s="25">
        <f>D2-1</f>
        <v>2010</v>
      </c>
      <c r="F2" s="25">
        <f>E2-1</f>
        <v>2009</v>
      </c>
    </row>
    <row r="3" spans="1:12" x14ac:dyDescent="0.25">
      <c r="A3" s="1" t="s">
        <v>0</v>
      </c>
      <c r="B3" s="7">
        <v>30871</v>
      </c>
      <c r="C3" s="7">
        <v>29904</v>
      </c>
      <c r="D3" s="7">
        <v>29611</v>
      </c>
      <c r="E3" s="7">
        <v>26662</v>
      </c>
      <c r="F3" s="7">
        <v>23123</v>
      </c>
      <c r="H3" s="6"/>
      <c r="I3" s="6"/>
      <c r="J3" s="6"/>
      <c r="K3" s="6"/>
      <c r="L3" s="6"/>
    </row>
    <row r="4" spans="1:12" x14ac:dyDescent="0.25">
      <c r="A4" s="3" t="s">
        <v>1</v>
      </c>
      <c r="B4" s="8">
        <v>4659</v>
      </c>
      <c r="C4" s="8">
        <v>4444</v>
      </c>
      <c r="D4" s="8">
        <v>4283</v>
      </c>
      <c r="E4" s="8">
        <v>4085</v>
      </c>
      <c r="F4" s="8">
        <v>3193</v>
      </c>
    </row>
    <row r="5" spans="1:12" x14ac:dyDescent="0.25">
      <c r="A5" t="s">
        <v>2</v>
      </c>
      <c r="B5" s="2">
        <f>B4/B3</f>
        <v>0.15091833759839332</v>
      </c>
      <c r="C5" s="2">
        <f>C4/C3</f>
        <v>0.14860888175494916</v>
      </c>
      <c r="D5" s="2">
        <f>D4/D3</f>
        <v>0.14464219377933876</v>
      </c>
      <c r="E5" s="2">
        <f>E4/E3</f>
        <v>0.15321431250468831</v>
      </c>
      <c r="F5" s="2">
        <f>F4/F3</f>
        <v>0.13808761838861738</v>
      </c>
    </row>
    <row r="6" spans="1:12" x14ac:dyDescent="0.25">
      <c r="A6" t="s">
        <v>3</v>
      </c>
      <c r="B6" s="2">
        <f>(B3/F3)^(1/4)-1</f>
        <v>7.4921203347927845E-2</v>
      </c>
    </row>
    <row r="7" spans="1:12" x14ac:dyDescent="0.25">
      <c r="A7" t="s">
        <v>4</v>
      </c>
      <c r="B7" s="2">
        <f>(B4/F4)^(1/4)-1</f>
        <v>9.906517741770049E-2</v>
      </c>
    </row>
    <row r="8" spans="1:12" x14ac:dyDescent="0.25">
      <c r="A8" t="s">
        <v>6</v>
      </c>
      <c r="B8" s="5">
        <f>B3/C3</f>
        <v>1.0323368111289459</v>
      </c>
      <c r="C8" s="5">
        <f>C3/D3</f>
        <v>1.0098949714633076</v>
      </c>
      <c r="D8" s="5">
        <f>D3/E3</f>
        <v>1.110606856199835</v>
      </c>
      <c r="E8" s="5">
        <f>E3/F3</f>
        <v>1.1530510746875406</v>
      </c>
      <c r="F8" s="5"/>
    </row>
    <row r="9" spans="1:12" x14ac:dyDescent="0.25">
      <c r="A9" t="s">
        <v>3</v>
      </c>
      <c r="B9" s="2">
        <f>GEOMEAN(B8:E8)-1</f>
        <v>7.4921203347927845E-2</v>
      </c>
    </row>
    <row r="10" spans="1:12" x14ac:dyDescent="0.25">
      <c r="A10" t="s">
        <v>7</v>
      </c>
      <c r="B10" s="2">
        <f>AVERAGE(B8:E8)-1</f>
        <v>7.6472428369907419E-2</v>
      </c>
    </row>
    <row r="26" spans="1:6" ht="14.4" x14ac:dyDescent="0.3">
      <c r="A26" s="4" t="s">
        <v>5</v>
      </c>
    </row>
    <row r="27" spans="1:6" x14ac:dyDescent="0.25">
      <c r="A27" s="23" t="str">
        <f>A1</f>
        <v>3M Co.</v>
      </c>
      <c r="B27" s="23"/>
      <c r="C27" s="23"/>
      <c r="D27" s="23"/>
      <c r="E27" s="23"/>
      <c r="F27" s="23"/>
    </row>
    <row r="28" spans="1:6" ht="14.4" thickBot="1" x14ac:dyDescent="0.3">
      <c r="A28" s="24"/>
      <c r="B28" s="25">
        <f t="shared" ref="B28:F30" si="0">B2</f>
        <v>2013</v>
      </c>
      <c r="C28" s="25">
        <f t="shared" si="0"/>
        <v>2012</v>
      </c>
      <c r="D28" s="25">
        <f t="shared" si="0"/>
        <v>2011</v>
      </c>
      <c r="E28" s="25">
        <f t="shared" si="0"/>
        <v>2010</v>
      </c>
      <c r="F28" s="25">
        <f t="shared" si="0"/>
        <v>2009</v>
      </c>
    </row>
    <row r="29" spans="1:6" x14ac:dyDescent="0.25">
      <c r="A29" s="1" t="str">
        <f>A3</f>
        <v>Sales</v>
      </c>
      <c r="B29" s="7">
        <f t="shared" si="0"/>
        <v>30871</v>
      </c>
      <c r="C29" s="7">
        <f t="shared" si="0"/>
        <v>29904</v>
      </c>
      <c r="D29" s="7">
        <f t="shared" si="0"/>
        <v>29611</v>
      </c>
      <c r="E29" s="7">
        <f t="shared" si="0"/>
        <v>26662</v>
      </c>
      <c r="F29" s="7">
        <f t="shared" si="0"/>
        <v>23123</v>
      </c>
    </row>
    <row r="30" spans="1:6" x14ac:dyDescent="0.25">
      <c r="A30" s="3" t="str">
        <f>A4</f>
        <v>Net Income</v>
      </c>
      <c r="B30" s="8">
        <f t="shared" si="0"/>
        <v>4659</v>
      </c>
      <c r="C30" s="8">
        <f t="shared" si="0"/>
        <v>4444</v>
      </c>
      <c r="D30" s="8">
        <f t="shared" si="0"/>
        <v>4283</v>
      </c>
      <c r="E30" s="8">
        <f t="shared" si="0"/>
        <v>4085</v>
      </c>
      <c r="F30" s="8">
        <f t="shared" si="0"/>
        <v>3193</v>
      </c>
    </row>
    <row r="31" spans="1:6" x14ac:dyDescent="0.25">
      <c r="A31" t="str">
        <f>A5</f>
        <v>Net Profit Margin</v>
      </c>
      <c r="B31" s="2">
        <f t="array" ref="B31:F31">B30:F30/B29:F29</f>
        <v>0.15091833759839332</v>
      </c>
      <c r="C31" s="2">
        <v>0.14860888175494916</v>
      </c>
      <c r="D31" s="2">
        <v>0.14464219377933876</v>
      </c>
      <c r="E31" s="2">
        <v>0.15321431250468831</v>
      </c>
      <c r="F31" s="2">
        <v>0.13808761838861738</v>
      </c>
    </row>
    <row r="32" spans="1:6" x14ac:dyDescent="0.25">
      <c r="A32" t="str">
        <f>A6</f>
        <v>Sales Growth</v>
      </c>
      <c r="B32" s="2">
        <f t="array" ref="B32">GEOMEAN(B29:E29/C29:F29)-1</f>
        <v>7.4921203347927845E-2</v>
      </c>
    </row>
    <row r="33" spans="1:2" x14ac:dyDescent="0.25">
      <c r="A33" t="str">
        <f>A7</f>
        <v>Net Income Growth</v>
      </c>
      <c r="B33" s="2">
        <f t="array" ref="B33">GEOMEAN(B30:E30/C30:F30)-1</f>
        <v>9.906517741770049E-2</v>
      </c>
    </row>
    <row r="34" spans="1:2" x14ac:dyDescent="0.25">
      <c r="A34" t="str">
        <f>A10</f>
        <v>Sales Growth (arithmetic)</v>
      </c>
      <c r="B34" s="2">
        <f t="array" ref="B34">AVERAGE(B29:E29/C29:F29)-1</f>
        <v>7.6472428369907419E-2</v>
      </c>
    </row>
  </sheetData>
  <phoneticPr fontId="0" type="noConversion"/>
  <pageMargins left="0.75" right="0.75" top="1"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showGridLines="0" workbookViewId="0"/>
  </sheetViews>
  <sheetFormatPr defaultRowHeight="13.8" x14ac:dyDescent="0.25"/>
  <cols>
    <col min="1" max="1" width="22.88671875" customWidth="1"/>
    <col min="2" max="2" width="10" customWidth="1"/>
    <col min="3" max="3" width="9.44140625" customWidth="1"/>
    <col min="4" max="6" width="9.44140625" bestFit="1" customWidth="1"/>
    <col min="7" max="7" width="2.6640625" customWidth="1"/>
  </cols>
  <sheetData>
    <row r="1" spans="1:12" x14ac:dyDescent="0.25">
      <c r="A1" s="23" t="s">
        <v>35</v>
      </c>
      <c r="B1" s="23"/>
      <c r="C1" s="23"/>
      <c r="D1" s="23"/>
      <c r="E1" s="23"/>
      <c r="F1" s="23"/>
    </row>
    <row r="2" spans="1:12" ht="14.4" thickBot="1" x14ac:dyDescent="0.3">
      <c r="A2" s="24"/>
      <c r="B2" s="25">
        <v>2013</v>
      </c>
      <c r="C2" s="25">
        <f>B2-1</f>
        <v>2012</v>
      </c>
      <c r="D2" s="25">
        <f>C2-1</f>
        <v>2011</v>
      </c>
      <c r="E2" s="25">
        <f>D2-1</f>
        <v>2010</v>
      </c>
      <c r="F2" s="25">
        <f>E2-1</f>
        <v>2009</v>
      </c>
    </row>
    <row r="3" spans="1:12" x14ac:dyDescent="0.25">
      <c r="A3" s="1" t="s">
        <v>0</v>
      </c>
      <c r="B3" s="7">
        <v>4680</v>
      </c>
      <c r="C3" s="7">
        <v>4987</v>
      </c>
      <c r="D3" s="7">
        <v>4984</v>
      </c>
      <c r="E3" s="7">
        <v>6325</v>
      </c>
      <c r="F3" s="7">
        <v>6460</v>
      </c>
      <c r="H3" s="6"/>
      <c r="I3" s="6"/>
      <c r="J3" s="6"/>
      <c r="K3" s="6"/>
      <c r="L3" s="6"/>
    </row>
    <row r="4" spans="1:12" x14ac:dyDescent="0.25">
      <c r="A4" s="3" t="s">
        <v>1</v>
      </c>
      <c r="B4" s="8">
        <v>1366</v>
      </c>
      <c r="C4" s="8">
        <v>3945</v>
      </c>
      <c r="D4" s="8">
        <v>1049</v>
      </c>
      <c r="E4" s="8">
        <v>1232</v>
      </c>
      <c r="F4" s="8">
        <v>598</v>
      </c>
    </row>
    <row r="5" spans="1:12" x14ac:dyDescent="0.25">
      <c r="A5" t="s">
        <v>2</v>
      </c>
      <c r="B5" s="2">
        <f>B4/B3</f>
        <v>0.2918803418803419</v>
      </c>
      <c r="C5" s="2">
        <f>C4/C3</f>
        <v>0.79105674754361344</v>
      </c>
      <c r="D5" s="2">
        <f>D4/D3</f>
        <v>0.21047351524879615</v>
      </c>
      <c r="E5" s="2">
        <f>E4/E3</f>
        <v>0.19478260869565217</v>
      </c>
      <c r="F5" s="2">
        <f>F4/F3</f>
        <v>9.2569659442724453E-2</v>
      </c>
    </row>
    <row r="6" spans="1:12" x14ac:dyDescent="0.25">
      <c r="A6" t="s">
        <v>3</v>
      </c>
      <c r="B6" s="2">
        <f>(B3/F3)^(1/4)-1</f>
        <v>-7.7421490893569866E-2</v>
      </c>
    </row>
    <row r="7" spans="1:12" x14ac:dyDescent="0.25">
      <c r="A7" t="s">
        <v>4</v>
      </c>
      <c r="B7" s="2">
        <f>(B4/F4)^(1/4)-1</f>
        <v>0.22938349671186953</v>
      </c>
    </row>
    <row r="8" spans="1:12" x14ac:dyDescent="0.25">
      <c r="A8" t="s">
        <v>6</v>
      </c>
      <c r="B8" s="5">
        <f>B3/C3</f>
        <v>0.93843994385402041</v>
      </c>
      <c r="C8" s="5">
        <f>C3/D3</f>
        <v>1.000601926163724</v>
      </c>
      <c r="D8" s="5">
        <f>D3/E3</f>
        <v>0.78798418972332018</v>
      </c>
      <c r="E8" s="5">
        <f>E3/F3</f>
        <v>0.97910216718266252</v>
      </c>
      <c r="F8" s="5"/>
    </row>
    <row r="9" spans="1:12" x14ac:dyDescent="0.25">
      <c r="A9" t="s">
        <v>3</v>
      </c>
      <c r="B9" s="2">
        <f>GEOMEAN(B8:E8)-1</f>
        <v>-7.7421490893569866E-2</v>
      </c>
    </row>
    <row r="10" spans="1:12" x14ac:dyDescent="0.25">
      <c r="A10" t="s">
        <v>7</v>
      </c>
      <c r="B10" s="2">
        <f t="array" ref="B10">AVERAGE(B8:E8-1)</f>
        <v>-7.346794326906822E-2</v>
      </c>
    </row>
    <row r="26" spans="1:6" ht="14.4" x14ac:dyDescent="0.3">
      <c r="A26" s="4" t="s">
        <v>5</v>
      </c>
    </row>
    <row r="27" spans="1:6" x14ac:dyDescent="0.25">
      <c r="A27" s="23" t="str">
        <f>A1</f>
        <v>Yahoo! Inc.</v>
      </c>
      <c r="B27" s="23"/>
      <c r="C27" s="23"/>
      <c r="D27" s="23"/>
      <c r="E27" s="23"/>
      <c r="F27" s="23"/>
    </row>
    <row r="28" spans="1:6" ht="14.4" thickBot="1" x14ac:dyDescent="0.3">
      <c r="A28" s="24"/>
      <c r="B28" s="25">
        <f t="shared" ref="B28:F30" si="0">B2</f>
        <v>2013</v>
      </c>
      <c r="C28" s="25">
        <f t="shared" si="0"/>
        <v>2012</v>
      </c>
      <c r="D28" s="25">
        <f t="shared" si="0"/>
        <v>2011</v>
      </c>
      <c r="E28" s="25">
        <f t="shared" si="0"/>
        <v>2010</v>
      </c>
      <c r="F28" s="25">
        <f t="shared" si="0"/>
        <v>2009</v>
      </c>
    </row>
    <row r="29" spans="1:6" x14ac:dyDescent="0.25">
      <c r="A29" s="1" t="str">
        <f>A3</f>
        <v>Sales</v>
      </c>
      <c r="B29" s="7">
        <f t="shared" si="0"/>
        <v>4680</v>
      </c>
      <c r="C29" s="7">
        <f t="shared" si="0"/>
        <v>4987</v>
      </c>
      <c r="D29" s="7">
        <f t="shared" si="0"/>
        <v>4984</v>
      </c>
      <c r="E29" s="7">
        <f t="shared" si="0"/>
        <v>6325</v>
      </c>
      <c r="F29" s="7">
        <f t="shared" si="0"/>
        <v>6460</v>
      </c>
    </row>
    <row r="30" spans="1:6" x14ac:dyDescent="0.25">
      <c r="A30" s="3" t="str">
        <f>A4</f>
        <v>Net Income</v>
      </c>
      <c r="B30" s="8">
        <f t="shared" si="0"/>
        <v>1366</v>
      </c>
      <c r="C30" s="8">
        <f t="shared" si="0"/>
        <v>3945</v>
      </c>
      <c r="D30" s="8">
        <f t="shared" si="0"/>
        <v>1049</v>
      </c>
      <c r="E30" s="8">
        <f t="shared" si="0"/>
        <v>1232</v>
      </c>
      <c r="F30" s="8">
        <f t="shared" si="0"/>
        <v>598</v>
      </c>
    </row>
    <row r="31" spans="1:6" x14ac:dyDescent="0.25">
      <c r="A31" t="str">
        <f>A5</f>
        <v>Net Profit Margin</v>
      </c>
      <c r="B31" s="2">
        <f t="array" ref="B31:F31">B30:F30/B29:F29</f>
        <v>0.2918803418803419</v>
      </c>
      <c r="C31" s="2">
        <v>0.79105674754361344</v>
      </c>
      <c r="D31" s="2">
        <v>0.21047351524879615</v>
      </c>
      <c r="E31" s="2">
        <v>0.19478260869565217</v>
      </c>
      <c r="F31" s="2">
        <v>9.2569659442724453E-2</v>
      </c>
    </row>
    <row r="32" spans="1:6" x14ac:dyDescent="0.25">
      <c r="A32" t="str">
        <f>A6</f>
        <v>Sales Growth</v>
      </c>
      <c r="B32" s="2">
        <f t="array" ref="B32">GEOMEAN(B29:E29/C29:F29)-1</f>
        <v>-7.7421490893569866E-2</v>
      </c>
    </row>
    <row r="33" spans="1:2" x14ac:dyDescent="0.25">
      <c r="A33" t="str">
        <f>A7</f>
        <v>Net Income Growth</v>
      </c>
      <c r="B33" s="2">
        <f t="array" ref="B33">GEOMEAN(B30:E30/C30:F30)-1</f>
        <v>0.22938349671186953</v>
      </c>
    </row>
    <row r="34" spans="1:2" x14ac:dyDescent="0.25">
      <c r="A34" t="str">
        <f>A10</f>
        <v>Sales Growth (arithmetic)</v>
      </c>
      <c r="B34" s="2">
        <f t="array" ref="B34">AVERAGE(B29:E29/C29:F29)-1</f>
        <v>-7.3467943269068137E-2</v>
      </c>
    </row>
  </sheetData>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workbookViewId="0"/>
  </sheetViews>
  <sheetFormatPr defaultRowHeight="13.8" x14ac:dyDescent="0.25"/>
  <cols>
    <col min="1" max="1" width="32.6640625" bestFit="1" customWidth="1"/>
    <col min="2" max="2" width="12" bestFit="1" customWidth="1"/>
    <col min="3" max="6" width="10.88671875" bestFit="1" customWidth="1"/>
  </cols>
  <sheetData>
    <row r="1" spans="1:6" x14ac:dyDescent="0.25">
      <c r="A1" s="14" t="s">
        <v>31</v>
      </c>
      <c r="B1" s="15"/>
      <c r="C1" s="15"/>
      <c r="D1" s="15"/>
      <c r="E1" s="15"/>
      <c r="F1" s="15"/>
    </row>
    <row r="2" spans="1:6" x14ac:dyDescent="0.25">
      <c r="A2" s="14" t="s">
        <v>21</v>
      </c>
      <c r="B2" s="15"/>
      <c r="C2" s="15"/>
      <c r="D2" s="15"/>
      <c r="E2" s="15"/>
      <c r="F2" s="15"/>
    </row>
    <row r="3" spans="1:6" ht="14.4" thickBot="1" x14ac:dyDescent="0.3">
      <c r="A3" s="14" t="str">
        <f>"For the Years "&amp;TEXT(F4,"####")&amp;" to "&amp;TEXT(B4,"####")</f>
        <v>For the Years 2009 to 2013</v>
      </c>
      <c r="B3" s="15"/>
      <c r="C3" s="15"/>
      <c r="D3" s="15"/>
      <c r="E3" s="15"/>
      <c r="F3" s="15"/>
    </row>
    <row r="4" spans="1:6" ht="14.4" thickBot="1" x14ac:dyDescent="0.3">
      <c r="A4" s="20" t="s">
        <v>14</v>
      </c>
      <c r="B4" s="21">
        <v>2013</v>
      </c>
      <c r="C4" s="21">
        <f>B4-1</f>
        <v>2012</v>
      </c>
      <c r="D4" s="21">
        <f t="shared" ref="D4:F4" si="0">C4-1</f>
        <v>2011</v>
      </c>
      <c r="E4" s="21">
        <f t="shared" si="0"/>
        <v>2010</v>
      </c>
      <c r="F4" s="21">
        <f t="shared" si="0"/>
        <v>2009</v>
      </c>
    </row>
    <row r="5" spans="1:6" x14ac:dyDescent="0.25">
      <c r="A5" s="13" t="s">
        <v>0</v>
      </c>
      <c r="B5" s="28">
        <v>4055</v>
      </c>
      <c r="C5" s="28">
        <v>4404</v>
      </c>
      <c r="D5" s="28">
        <v>4216</v>
      </c>
      <c r="E5" s="28">
        <v>3800</v>
      </c>
      <c r="F5" s="28">
        <v>2946</v>
      </c>
    </row>
    <row r="6" spans="1:6" x14ac:dyDescent="0.25">
      <c r="A6" s="13" t="s">
        <v>15</v>
      </c>
      <c r="B6" s="27">
        <v>423</v>
      </c>
      <c r="C6" s="27">
        <v>1180</v>
      </c>
      <c r="D6" s="27">
        <v>1099</v>
      </c>
      <c r="E6" s="27">
        <v>993</v>
      </c>
      <c r="F6" s="27">
        <v>691</v>
      </c>
    </row>
    <row r="7" spans="1:6" x14ac:dyDescent="0.25">
      <c r="A7" s="13" t="s">
        <v>32</v>
      </c>
      <c r="B7" s="27">
        <v>68</v>
      </c>
      <c r="C7" s="27">
        <v>67</v>
      </c>
      <c r="D7" s="27">
        <v>67</v>
      </c>
      <c r="E7" s="27">
        <v>57</v>
      </c>
      <c r="F7" s="27">
        <v>3</v>
      </c>
    </row>
    <row r="8" spans="1:6" x14ac:dyDescent="0.25">
      <c r="A8" s="13" t="s">
        <v>16</v>
      </c>
      <c r="B8" s="27">
        <v>290</v>
      </c>
      <c r="C8" s="27">
        <v>833</v>
      </c>
      <c r="D8" s="27">
        <v>833</v>
      </c>
      <c r="E8" s="27">
        <v>775</v>
      </c>
      <c r="F8" s="27">
        <v>387</v>
      </c>
    </row>
    <row r="9" spans="1:6" x14ac:dyDescent="0.25">
      <c r="A9" s="13" t="s">
        <v>17</v>
      </c>
      <c r="B9" s="16">
        <v>0.57999999999999996</v>
      </c>
      <c r="C9" s="16">
        <v>1.68</v>
      </c>
      <c r="D9" s="16">
        <v>1.67</v>
      </c>
      <c r="E9" s="16">
        <v>1.49</v>
      </c>
      <c r="F9" s="16">
        <v>0.74</v>
      </c>
    </row>
    <row r="10" spans="1:6" x14ac:dyDescent="0.25">
      <c r="A10" s="13" t="s">
        <v>18</v>
      </c>
      <c r="B10" s="27">
        <v>10380</v>
      </c>
      <c r="C10" s="27">
        <v>9975</v>
      </c>
      <c r="D10" s="27">
        <v>8991</v>
      </c>
      <c r="E10" s="27">
        <v>8141</v>
      </c>
      <c r="F10" s="27">
        <v>7282</v>
      </c>
    </row>
    <row r="11" spans="1:6" x14ac:dyDescent="0.25">
      <c r="A11" s="13" t="s">
        <v>27</v>
      </c>
      <c r="B11" s="27">
        <v>62</v>
      </c>
      <c r="C11" s="27">
        <v>50</v>
      </c>
      <c r="D11" s="27">
        <v>87</v>
      </c>
      <c r="E11" s="27">
        <v>52</v>
      </c>
      <c r="F11" s="27">
        <v>59</v>
      </c>
    </row>
    <row r="12" spans="1:6" x14ac:dyDescent="0.25">
      <c r="A12" s="13" t="s">
        <v>19</v>
      </c>
      <c r="B12" s="27">
        <v>3656</v>
      </c>
      <c r="C12" s="27">
        <v>3309</v>
      </c>
      <c r="D12" s="27">
        <v>3208</v>
      </c>
      <c r="E12" s="27">
        <v>2949</v>
      </c>
      <c r="F12" s="27">
        <v>2392</v>
      </c>
    </row>
    <row r="13" spans="1:6" x14ac:dyDescent="0.25">
      <c r="A13" s="13" t="s">
        <v>28</v>
      </c>
      <c r="B13" s="27">
        <v>6929</v>
      </c>
      <c r="C13" s="27">
        <v>7003</v>
      </c>
      <c r="D13" s="27">
        <v>6529</v>
      </c>
      <c r="E13" s="27">
        <v>5981</v>
      </c>
      <c r="F13" s="27">
        <v>5300</v>
      </c>
    </row>
    <row r="14" spans="1:6" x14ac:dyDescent="0.25">
      <c r="A14" s="13" t="s">
        <v>20</v>
      </c>
      <c r="B14" s="27">
        <v>1152</v>
      </c>
      <c r="C14" s="27">
        <v>1500</v>
      </c>
      <c r="D14" s="27">
        <v>1543</v>
      </c>
      <c r="E14" s="27">
        <v>1113</v>
      </c>
      <c r="F14" s="27">
        <v>1118</v>
      </c>
    </row>
    <row r="15" spans="1:6" x14ac:dyDescent="0.25">
      <c r="A15" s="13" t="s">
        <v>33</v>
      </c>
      <c r="B15" s="27">
        <v>963</v>
      </c>
      <c r="C15" s="27">
        <v>1229</v>
      </c>
      <c r="D15" s="27">
        <v>1333</v>
      </c>
      <c r="E15" s="27">
        <v>943</v>
      </c>
      <c r="F15" s="27">
        <v>998</v>
      </c>
    </row>
    <row r="17" spans="1:6" x14ac:dyDescent="0.25">
      <c r="A17" s="14" t="str">
        <f>A1</f>
        <v>Adobe Systems Inc.</v>
      </c>
      <c r="B17" s="15"/>
      <c r="C17" s="15"/>
      <c r="D17" s="15"/>
      <c r="E17" s="15"/>
      <c r="F17" s="19"/>
    </row>
    <row r="18" spans="1:6" x14ac:dyDescent="0.25">
      <c r="A18" s="14" t="s">
        <v>23</v>
      </c>
      <c r="B18" s="15"/>
      <c r="C18" s="15"/>
      <c r="D18" s="15"/>
      <c r="E18" s="15"/>
      <c r="F18" s="19"/>
    </row>
    <row r="19" spans="1:6" ht="14.4" thickBot="1" x14ac:dyDescent="0.3">
      <c r="A19" s="14" t="str">
        <f>"For the Years "&amp;TEXT(E20,"####")&amp;" to "&amp;TEXT(B20,"####")</f>
        <v>For the Years 2010 to 2013</v>
      </c>
      <c r="B19" s="15"/>
      <c r="C19" s="15"/>
      <c r="D19" s="15"/>
      <c r="E19" s="15"/>
      <c r="F19" s="19"/>
    </row>
    <row r="20" spans="1:6" ht="14.4" thickBot="1" x14ac:dyDescent="0.3">
      <c r="A20" s="20" t="s">
        <v>14</v>
      </c>
      <c r="B20" s="21">
        <f>B4</f>
        <v>2013</v>
      </c>
      <c r="C20" s="21">
        <f>C4</f>
        <v>2012</v>
      </c>
      <c r="D20" s="21">
        <f>D4</f>
        <v>2011</v>
      </c>
      <c r="E20" s="21">
        <f>E4</f>
        <v>2010</v>
      </c>
    </row>
    <row r="21" spans="1:6" x14ac:dyDescent="0.25">
      <c r="A21" s="13" t="str">
        <f>A5</f>
        <v>Sales</v>
      </c>
      <c r="B21" s="18">
        <f>B5/C5</f>
        <v>0.9207538601271571</v>
      </c>
      <c r="C21" s="18">
        <f t="shared" ref="C21:E21" si="1">C5/D5</f>
        <v>1.0445920303605314</v>
      </c>
      <c r="D21" s="18">
        <f t="shared" si="1"/>
        <v>1.1094736842105264</v>
      </c>
      <c r="E21" s="18">
        <f t="shared" si="1"/>
        <v>1.2898845892735913</v>
      </c>
      <c r="F21" s="17"/>
    </row>
    <row r="22" spans="1:6" x14ac:dyDescent="0.25">
      <c r="A22" s="13" t="str">
        <f t="shared" ref="A22:A31" si="2">A6</f>
        <v>EBIT</v>
      </c>
      <c r="B22" s="18">
        <f t="shared" ref="B22:E31" si="3">B6/C6</f>
        <v>0.35847457627118645</v>
      </c>
      <c r="C22" s="18">
        <f t="shared" si="3"/>
        <v>1.0737033666969973</v>
      </c>
      <c r="D22" s="18">
        <f t="shared" si="3"/>
        <v>1.1067472306143</v>
      </c>
      <c r="E22" s="18">
        <f t="shared" si="3"/>
        <v>1.4370477568740956</v>
      </c>
      <c r="F22" s="17"/>
    </row>
    <row r="23" spans="1:6" x14ac:dyDescent="0.25">
      <c r="A23" s="13" t="str">
        <f t="shared" si="2"/>
        <v>Interest Expense</v>
      </c>
      <c r="B23" s="18">
        <f t="shared" si="3"/>
        <v>1.0149253731343284</v>
      </c>
      <c r="C23" s="18">
        <f t="shared" si="3"/>
        <v>1</v>
      </c>
      <c r="D23" s="18">
        <f t="shared" si="3"/>
        <v>1.1754385964912282</v>
      </c>
      <c r="E23" s="18">
        <f t="shared" si="3"/>
        <v>19</v>
      </c>
      <c r="F23" s="17"/>
    </row>
    <row r="24" spans="1:6" x14ac:dyDescent="0.25">
      <c r="A24" s="13" t="str">
        <f t="shared" si="2"/>
        <v>Total Net Income</v>
      </c>
      <c r="B24" s="18">
        <f t="shared" si="3"/>
        <v>0.34813925570228094</v>
      </c>
      <c r="C24" s="18">
        <f t="shared" si="3"/>
        <v>1</v>
      </c>
      <c r="D24" s="18">
        <f t="shared" si="3"/>
        <v>1.0748387096774195</v>
      </c>
      <c r="E24" s="18">
        <f t="shared" si="3"/>
        <v>2.0025839793281652</v>
      </c>
      <c r="F24" s="17"/>
    </row>
    <row r="25" spans="1:6" x14ac:dyDescent="0.25">
      <c r="A25" s="13" t="str">
        <f t="shared" si="2"/>
        <v>Basic EPS from Total Operations</v>
      </c>
      <c r="B25" s="18">
        <f t="shared" si="3"/>
        <v>0.34523809523809523</v>
      </c>
      <c r="C25" s="18">
        <f t="shared" si="3"/>
        <v>1.0059880239520957</v>
      </c>
      <c r="D25" s="18">
        <f t="shared" si="3"/>
        <v>1.1208053691275168</v>
      </c>
      <c r="E25" s="18">
        <f t="shared" si="3"/>
        <v>2.0135135135135136</v>
      </c>
      <c r="F25" s="17"/>
    </row>
    <row r="26" spans="1:6" x14ac:dyDescent="0.25">
      <c r="A26" s="13" t="str">
        <f t="shared" si="2"/>
        <v>Total Assets</v>
      </c>
      <c r="B26" s="18">
        <f t="shared" si="3"/>
        <v>1.0406015037593985</v>
      </c>
      <c r="C26" s="18">
        <f t="shared" si="3"/>
        <v>1.1094427761094428</v>
      </c>
      <c r="D26" s="18">
        <f t="shared" si="3"/>
        <v>1.1044097776685911</v>
      </c>
      <c r="E26" s="18">
        <f t="shared" si="3"/>
        <v>1.1179620983246361</v>
      </c>
      <c r="F26" s="17"/>
    </row>
    <row r="27" spans="1:6" x14ac:dyDescent="0.25">
      <c r="A27" s="13" t="str">
        <f t="shared" si="2"/>
        <v>Accounts Payable</v>
      </c>
      <c r="B27" s="18">
        <f t="shared" si="3"/>
        <v>1.24</v>
      </c>
      <c r="C27" s="18">
        <f t="shared" si="3"/>
        <v>0.57471264367816088</v>
      </c>
      <c r="D27" s="18">
        <f t="shared" si="3"/>
        <v>1.6730769230769231</v>
      </c>
      <c r="E27" s="18">
        <f t="shared" si="3"/>
        <v>0.88135593220338981</v>
      </c>
      <c r="F27" s="17"/>
    </row>
    <row r="28" spans="1:6" x14ac:dyDescent="0.25">
      <c r="A28" s="13" t="str">
        <f t="shared" si="2"/>
        <v>Total Liabilities</v>
      </c>
      <c r="B28" s="18">
        <f t="shared" si="3"/>
        <v>1.1048655182834692</v>
      </c>
      <c r="C28" s="18">
        <f t="shared" si="3"/>
        <v>1.0314837905236909</v>
      </c>
      <c r="D28" s="18">
        <f t="shared" si="3"/>
        <v>1.0878263818243472</v>
      </c>
      <c r="E28" s="18">
        <f t="shared" si="3"/>
        <v>1.2328595317725752</v>
      </c>
      <c r="F28" s="17"/>
    </row>
    <row r="29" spans="1:6" x14ac:dyDescent="0.25">
      <c r="A29" s="13" t="str">
        <f t="shared" si="2"/>
        <v>Retained Earnings</v>
      </c>
      <c r="B29" s="18">
        <f t="shared" si="3"/>
        <v>0.98943310009995711</v>
      </c>
      <c r="C29" s="18">
        <f t="shared" si="3"/>
        <v>1.0725991729208149</v>
      </c>
      <c r="D29" s="18">
        <f t="shared" si="3"/>
        <v>1.0916234743353954</v>
      </c>
      <c r="E29" s="18">
        <f t="shared" si="3"/>
        <v>1.1284905660377358</v>
      </c>
      <c r="F29" s="17"/>
    </row>
    <row r="30" spans="1:6" x14ac:dyDescent="0.25">
      <c r="A30" s="13" t="str">
        <f t="shared" si="2"/>
        <v>Net Cash from Operating Activities</v>
      </c>
      <c r="B30" s="18">
        <f t="shared" si="3"/>
        <v>0.76800000000000002</v>
      </c>
      <c r="C30" s="18">
        <f t="shared" si="3"/>
        <v>0.97213220998055738</v>
      </c>
      <c r="D30" s="18">
        <f t="shared" si="3"/>
        <v>1.3863432165318958</v>
      </c>
      <c r="E30" s="18">
        <f t="shared" si="3"/>
        <v>0.99552772808586765</v>
      </c>
      <c r="F30" s="17"/>
    </row>
    <row r="31" spans="1:6" x14ac:dyDescent="0.25">
      <c r="A31" s="13" t="str">
        <f t="shared" si="2"/>
        <v>Free Cash Flow</v>
      </c>
      <c r="B31" s="18">
        <f t="shared" si="3"/>
        <v>0.78356387306753461</v>
      </c>
      <c r="C31" s="18">
        <f t="shared" si="3"/>
        <v>0.921980495123781</v>
      </c>
      <c r="D31" s="18">
        <f t="shared" si="3"/>
        <v>1.4135737009544009</v>
      </c>
      <c r="E31" s="18">
        <f t="shared" si="3"/>
        <v>0.94488977955911824</v>
      </c>
      <c r="F31" s="17"/>
    </row>
    <row r="33" spans="1:5" x14ac:dyDescent="0.25">
      <c r="A33" s="14" t="str">
        <f>A17</f>
        <v>Adobe Systems Inc.</v>
      </c>
      <c r="B33" s="15"/>
      <c r="C33" s="15"/>
      <c r="D33" s="15"/>
      <c r="E33" s="15"/>
    </row>
    <row r="34" spans="1:5" x14ac:dyDescent="0.25">
      <c r="A34" s="14" t="s">
        <v>22</v>
      </c>
      <c r="B34" s="15"/>
      <c r="C34" s="15"/>
      <c r="D34" s="15"/>
      <c r="E34" s="15"/>
    </row>
    <row r="35" spans="1:5" ht="14.4" thickBot="1" x14ac:dyDescent="0.3">
      <c r="A35" s="14" t="str">
        <f>"For the Years "&amp;TEXT(E36,"####")&amp;" to "&amp;TEXT(B36,"####")</f>
        <v>For the Years 2010 to 2013</v>
      </c>
      <c r="B35" s="15"/>
      <c r="C35" s="15"/>
      <c r="D35" s="15"/>
      <c r="E35" s="15"/>
    </row>
    <row r="36" spans="1:5" ht="14.4" thickBot="1" x14ac:dyDescent="0.3">
      <c r="A36" s="20" t="s">
        <v>14</v>
      </c>
      <c r="B36" s="21">
        <f>B20</f>
        <v>2013</v>
      </c>
      <c r="C36" s="21">
        <f t="shared" ref="C36:E36" si="4">C20</f>
        <v>2012</v>
      </c>
      <c r="D36" s="21">
        <f t="shared" si="4"/>
        <v>2011</v>
      </c>
      <c r="E36" s="21">
        <f t="shared" si="4"/>
        <v>2010</v>
      </c>
    </row>
    <row r="37" spans="1:5" x14ac:dyDescent="0.25">
      <c r="A37" s="13" t="str">
        <f>A5</f>
        <v>Sales</v>
      </c>
      <c r="B37" s="18">
        <f>B5/C5-1</f>
        <v>-7.9246139872842902E-2</v>
      </c>
      <c r="C37" s="18">
        <f t="shared" ref="C37:E37" si="5">C5/D5-1</f>
        <v>4.4592030360531387E-2</v>
      </c>
      <c r="D37" s="18">
        <f t="shared" si="5"/>
        <v>0.10947368421052639</v>
      </c>
      <c r="E37" s="18">
        <f t="shared" si="5"/>
        <v>0.28988458927359129</v>
      </c>
    </row>
    <row r="38" spans="1:5" x14ac:dyDescent="0.25">
      <c r="A38" s="13" t="str">
        <f t="shared" ref="A38:A47" si="6">A6</f>
        <v>EBIT</v>
      </c>
      <c r="B38" s="18">
        <f t="shared" ref="B38:E47" si="7">B6/C6-1</f>
        <v>-0.64152542372881349</v>
      </c>
      <c r="C38" s="18">
        <f t="shared" si="7"/>
        <v>7.3703366696997286E-2</v>
      </c>
      <c r="D38" s="18">
        <f t="shared" si="7"/>
        <v>0.10674723061430003</v>
      </c>
      <c r="E38" s="18">
        <f t="shared" si="7"/>
        <v>0.43704775687409558</v>
      </c>
    </row>
    <row r="39" spans="1:5" x14ac:dyDescent="0.25">
      <c r="A39" s="13" t="str">
        <f t="shared" si="6"/>
        <v>Interest Expense</v>
      </c>
      <c r="B39" s="18">
        <f t="shared" si="7"/>
        <v>1.4925373134328401E-2</v>
      </c>
      <c r="C39" s="18">
        <f t="shared" si="7"/>
        <v>0</v>
      </c>
      <c r="D39" s="18">
        <f t="shared" si="7"/>
        <v>0.17543859649122817</v>
      </c>
      <c r="E39" s="18">
        <f t="shared" si="7"/>
        <v>18</v>
      </c>
    </row>
    <row r="40" spans="1:5" x14ac:dyDescent="0.25">
      <c r="A40" s="13" t="str">
        <f t="shared" si="6"/>
        <v>Total Net Income</v>
      </c>
      <c r="B40" s="18">
        <f t="shared" si="7"/>
        <v>-0.65186074429771912</v>
      </c>
      <c r="C40" s="18">
        <f t="shared" si="7"/>
        <v>0</v>
      </c>
      <c r="D40" s="18">
        <f t="shared" si="7"/>
        <v>7.4838709677419457E-2</v>
      </c>
      <c r="E40" s="18">
        <f t="shared" si="7"/>
        <v>1.0025839793281652</v>
      </c>
    </row>
    <row r="41" spans="1:5" x14ac:dyDescent="0.25">
      <c r="A41" s="13" t="str">
        <f t="shared" si="6"/>
        <v>Basic EPS from Total Operations</v>
      </c>
      <c r="B41" s="18">
        <f t="shared" si="7"/>
        <v>-0.65476190476190477</v>
      </c>
      <c r="C41" s="18">
        <f t="shared" si="7"/>
        <v>5.9880239520957446E-3</v>
      </c>
      <c r="D41" s="18">
        <f t="shared" si="7"/>
        <v>0.12080536912751683</v>
      </c>
      <c r="E41" s="18">
        <f t="shared" si="7"/>
        <v>1.0135135135135136</v>
      </c>
    </row>
    <row r="42" spans="1:5" x14ac:dyDescent="0.25">
      <c r="A42" s="13" t="str">
        <f t="shared" si="6"/>
        <v>Total Assets</v>
      </c>
      <c r="B42" s="18">
        <f t="shared" si="7"/>
        <v>4.0601503759398527E-2</v>
      </c>
      <c r="C42" s="18">
        <f t="shared" si="7"/>
        <v>0.10944277610944275</v>
      </c>
      <c r="D42" s="18">
        <f t="shared" si="7"/>
        <v>0.10440977766859105</v>
      </c>
      <c r="E42" s="18">
        <f t="shared" si="7"/>
        <v>0.11796209832463611</v>
      </c>
    </row>
    <row r="43" spans="1:5" x14ac:dyDescent="0.25">
      <c r="A43" s="13" t="str">
        <f t="shared" si="6"/>
        <v>Accounts Payable</v>
      </c>
      <c r="B43" s="18">
        <f t="shared" si="7"/>
        <v>0.24</v>
      </c>
      <c r="C43" s="18">
        <f t="shared" si="7"/>
        <v>-0.42528735632183912</v>
      </c>
      <c r="D43" s="18">
        <f t="shared" si="7"/>
        <v>0.67307692307692313</v>
      </c>
      <c r="E43" s="18">
        <f t="shared" si="7"/>
        <v>-0.11864406779661019</v>
      </c>
    </row>
    <row r="44" spans="1:5" x14ac:dyDescent="0.25">
      <c r="A44" s="13" t="str">
        <f t="shared" si="6"/>
        <v>Total Liabilities</v>
      </c>
      <c r="B44" s="18">
        <f t="shared" si="7"/>
        <v>0.10486551828346924</v>
      </c>
      <c r="C44" s="18">
        <f t="shared" si="7"/>
        <v>3.148379052369088E-2</v>
      </c>
      <c r="D44" s="18">
        <f t="shared" si="7"/>
        <v>8.7826381824347211E-2</v>
      </c>
      <c r="E44" s="18">
        <f t="shared" si="7"/>
        <v>0.23285953177257523</v>
      </c>
    </row>
    <row r="45" spans="1:5" x14ac:dyDescent="0.25">
      <c r="A45" s="13" t="str">
        <f t="shared" si="6"/>
        <v>Retained Earnings</v>
      </c>
      <c r="B45" s="18">
        <f t="shared" si="7"/>
        <v>-1.0566899900042892E-2</v>
      </c>
      <c r="C45" s="18">
        <f t="shared" si="7"/>
        <v>7.2599172920814858E-2</v>
      </c>
      <c r="D45" s="18">
        <f t="shared" si="7"/>
        <v>9.1623474335395416E-2</v>
      </c>
      <c r="E45" s="18">
        <f t="shared" si="7"/>
        <v>0.12849056603773579</v>
      </c>
    </row>
    <row r="46" spans="1:5" x14ac:dyDescent="0.25">
      <c r="A46" s="13" t="str">
        <f t="shared" si="6"/>
        <v>Net Cash from Operating Activities</v>
      </c>
      <c r="B46" s="18">
        <f t="shared" si="7"/>
        <v>-0.23199999999999998</v>
      </c>
      <c r="C46" s="18">
        <f t="shared" si="7"/>
        <v>-2.7867790019442618E-2</v>
      </c>
      <c r="D46" s="18">
        <f t="shared" si="7"/>
        <v>0.38634321653189585</v>
      </c>
      <c r="E46" s="18">
        <f t="shared" si="7"/>
        <v>-4.472271914132353E-3</v>
      </c>
    </row>
    <row r="47" spans="1:5" x14ac:dyDescent="0.25">
      <c r="A47" s="13" t="str">
        <f t="shared" si="6"/>
        <v>Free Cash Flow</v>
      </c>
      <c r="B47" s="18">
        <f t="shared" si="7"/>
        <v>-0.21643612693246539</v>
      </c>
      <c r="C47" s="18">
        <f t="shared" si="7"/>
        <v>-7.8019504876219004E-2</v>
      </c>
      <c r="D47" s="18">
        <f t="shared" si="7"/>
        <v>0.41357370095440094</v>
      </c>
      <c r="E47" s="18">
        <f t="shared" si="7"/>
        <v>-5.5110220440881763E-2</v>
      </c>
    </row>
    <row r="49" spans="1:6" x14ac:dyDescent="0.25">
      <c r="A49" s="14" t="str">
        <f>A33</f>
        <v>Adobe Systems Inc.</v>
      </c>
      <c r="B49" s="15"/>
    </row>
    <row r="50" spans="1:6" x14ac:dyDescent="0.25">
      <c r="A50" s="14" t="s">
        <v>24</v>
      </c>
      <c r="B50" s="15"/>
    </row>
    <row r="51" spans="1:6" ht="14.4" thickBot="1" x14ac:dyDescent="0.3">
      <c r="A51" s="14" t="str">
        <f>"For the Years "&amp;TEXT(E36,"####")&amp;" to "&amp;TEXT(B36,"####")</f>
        <v>For the Years 2010 to 2013</v>
      </c>
      <c r="B51" s="15"/>
    </row>
    <row r="52" spans="1:6" ht="14.4" thickBot="1" x14ac:dyDescent="0.3">
      <c r="A52" s="20" t="s">
        <v>14</v>
      </c>
      <c r="B52" s="21" t="s">
        <v>25</v>
      </c>
      <c r="C52" s="21" t="s">
        <v>26</v>
      </c>
      <c r="E52" s="21" t="s">
        <v>36</v>
      </c>
      <c r="F52" s="21" t="s">
        <v>29</v>
      </c>
    </row>
    <row r="53" spans="1:6" x14ac:dyDescent="0.25">
      <c r="A53" s="13" t="str">
        <f>A5</f>
        <v>Sales</v>
      </c>
      <c r="B53" s="18">
        <f t="shared" ref="B53" si="8">AVERAGE(B37:E37)</f>
        <v>9.117604099295154E-2</v>
      </c>
      <c r="C53" s="2">
        <f t="array" ref="C53">GEOMEAN(1+B37:E37)-1</f>
        <v>8.3152306893778949E-2</v>
      </c>
      <c r="E53" s="29">
        <f>B53-C53</f>
        <v>8.0237340991725914E-3</v>
      </c>
      <c r="F53" s="2">
        <f t="shared" ref="F53:F63" si="9">STDEV(B37:E37)</f>
        <v>0.1538762280587572</v>
      </c>
    </row>
    <row r="54" spans="1:6" x14ac:dyDescent="0.25">
      <c r="A54" s="13" t="str">
        <f t="shared" ref="A54:A63" si="10">A6</f>
        <v>EBIT</v>
      </c>
      <c r="B54" s="18">
        <f t="shared" ref="B54:B63" si="11">AVERAGE(B38:E38)</f>
        <v>-6.0067673858551496E-3</v>
      </c>
      <c r="C54" s="2">
        <f t="array" ref="C54">GEOMEAN(1+B38:E38)-1</f>
        <v>-0.11546386372022166</v>
      </c>
      <c r="E54" s="29">
        <f t="shared" ref="E54:E63" si="12">B54-C54</f>
        <v>0.10945709633436651</v>
      </c>
      <c r="F54" s="2">
        <f t="shared" si="9"/>
        <v>0.45433043905939052</v>
      </c>
    </row>
    <row r="55" spans="1:6" x14ac:dyDescent="0.25">
      <c r="A55" s="13" t="str">
        <f t="shared" si="10"/>
        <v>Interest Expense</v>
      </c>
      <c r="B55" s="18">
        <f t="shared" si="11"/>
        <v>4.5475909924063895</v>
      </c>
      <c r="C55" s="2">
        <f t="array" ref="C55">GEOMEAN(1+B39:E39)-1</f>
        <v>1.1819606517293648</v>
      </c>
      <c r="E55" s="29">
        <f t="shared" si="12"/>
        <v>3.3656303406770247</v>
      </c>
      <c r="F55" s="2">
        <f t="shared" si="9"/>
        <v>8.9686243116589335</v>
      </c>
    </row>
    <row r="56" spans="1:6" x14ac:dyDescent="0.25">
      <c r="A56" s="13" t="str">
        <f t="shared" si="10"/>
        <v>Total Net Income</v>
      </c>
      <c r="B56" s="18">
        <f t="shared" si="11"/>
        <v>0.10639048617696639</v>
      </c>
      <c r="C56" s="2">
        <f t="array" ref="C56">GEOMEAN(1+B40:E40)-1</f>
        <v>-6.959559429867157E-2</v>
      </c>
      <c r="E56" s="29">
        <f t="shared" si="12"/>
        <v>0.17598608047563796</v>
      </c>
      <c r="F56" s="2">
        <f t="shared" si="9"/>
        <v>0.68078928600856892</v>
      </c>
    </row>
    <row r="57" spans="1:6" x14ac:dyDescent="0.25">
      <c r="A57" s="13" t="str">
        <f t="shared" si="10"/>
        <v>Basic EPS from Total Operations</v>
      </c>
      <c r="B57" s="18">
        <f t="shared" si="11"/>
        <v>0.12138625045780535</v>
      </c>
      <c r="C57" s="2">
        <f t="array" ref="C57">GEOMEAN(1+B41:E41)-1</f>
        <v>-5.9087867670226002E-2</v>
      </c>
      <c r="E57" s="29">
        <f t="shared" si="12"/>
        <v>0.18047411812803135</v>
      </c>
      <c r="F57" s="2">
        <f t="shared" si="9"/>
        <v>0.68595774904921836</v>
      </c>
    </row>
    <row r="58" spans="1:6" x14ac:dyDescent="0.25">
      <c r="A58" s="13" t="str">
        <f t="shared" si="10"/>
        <v>Total Assets</v>
      </c>
      <c r="B58" s="18">
        <f t="shared" si="11"/>
        <v>9.3104038965517111E-2</v>
      </c>
      <c r="C58" s="2">
        <f t="array" ref="C58">GEOMEAN(1+B42:E42)-1</f>
        <v>9.2664088350719487E-2</v>
      </c>
      <c r="E58" s="29">
        <f t="shared" si="12"/>
        <v>4.3995061479762398E-4</v>
      </c>
      <c r="F58" s="2">
        <f t="shared" si="9"/>
        <v>3.544579607067521E-2</v>
      </c>
    </row>
    <row r="59" spans="1:6" x14ac:dyDescent="0.25">
      <c r="A59" s="13" t="str">
        <f t="shared" si="10"/>
        <v>Accounts Payable</v>
      </c>
      <c r="B59" s="18">
        <f t="shared" si="11"/>
        <v>9.2286374739618454E-2</v>
      </c>
      <c r="C59" s="2">
        <f t="array" ref="C59">GEOMEAN(1+B43:E43)-1</f>
        <v>1.2476424501839833E-2</v>
      </c>
      <c r="E59" s="29">
        <f t="shared" si="12"/>
        <v>7.9809950237778621E-2</v>
      </c>
      <c r="F59" s="2">
        <f t="shared" si="9"/>
        <v>0.47311421975351031</v>
      </c>
    </row>
    <row r="60" spans="1:6" x14ac:dyDescent="0.25">
      <c r="A60" s="13" t="str">
        <f t="shared" si="10"/>
        <v>Total Liabilities</v>
      </c>
      <c r="B60" s="18">
        <f t="shared" si="11"/>
        <v>0.11425880560102064</v>
      </c>
      <c r="C60" s="2">
        <f t="array" ref="C60">GEOMEAN(1+B44:E44)-1</f>
        <v>0.11188853709150304</v>
      </c>
      <c r="E60" s="29">
        <f t="shared" si="12"/>
        <v>2.3702685095176035E-3</v>
      </c>
      <c r="F60" s="2">
        <f t="shared" si="9"/>
        <v>8.5058298130972057E-2</v>
      </c>
    </row>
    <row r="61" spans="1:6" x14ac:dyDescent="0.25">
      <c r="A61" s="13" t="str">
        <f t="shared" si="10"/>
        <v>Retained Earnings</v>
      </c>
      <c r="B61" s="18">
        <f t="shared" si="11"/>
        <v>7.0536578348475792E-2</v>
      </c>
      <c r="C61" s="2">
        <f t="array" ref="C61">GEOMEAN(1+B45:E45)-1</f>
        <v>6.9297799106256441E-2</v>
      </c>
      <c r="E61" s="29">
        <f t="shared" si="12"/>
        <v>1.2387792422193511E-3</v>
      </c>
      <c r="F61" s="2">
        <f t="shared" si="9"/>
        <v>5.8836922511372763E-2</v>
      </c>
    </row>
    <row r="62" spans="1:6" x14ac:dyDescent="0.25">
      <c r="A62" s="13" t="str">
        <f t="shared" si="10"/>
        <v>Net Cash from Operating Activities</v>
      </c>
      <c r="B62" s="18">
        <f t="shared" si="11"/>
        <v>3.0500788649580224E-2</v>
      </c>
      <c r="C62" s="2">
        <f t="array" ref="C62">GEOMEAN(1+B46:E46)-1</f>
        <v>7.5176636916856054E-3</v>
      </c>
      <c r="E62" s="29">
        <f t="shared" si="12"/>
        <v>2.2983124957894618E-2</v>
      </c>
      <c r="F62" s="2">
        <f t="shared" si="9"/>
        <v>0.258302473509816</v>
      </c>
    </row>
    <row r="63" spans="1:6" x14ac:dyDescent="0.25">
      <c r="A63" s="13" t="str">
        <f t="shared" si="10"/>
        <v>Free Cash Flow</v>
      </c>
      <c r="B63" s="18">
        <f t="shared" si="11"/>
        <v>1.6001962176208695E-2</v>
      </c>
      <c r="C63" s="2">
        <f t="array" ref="C63">GEOMEAN(1+B47:E47)-1</f>
        <v>-8.8852568406312393E-3</v>
      </c>
      <c r="E63" s="29">
        <f t="shared" si="12"/>
        <v>2.4887219016839934E-2</v>
      </c>
      <c r="F63" s="2">
        <f t="shared" si="9"/>
        <v>0.2744617347505624</v>
      </c>
    </row>
  </sheetData>
  <phoneticPr fontId="1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Prob 1</vt:lpstr>
      <vt:lpstr>Prob 2</vt:lpstr>
      <vt:lpstr>Prob 3</vt:lpstr>
      <vt:lpstr>Prob 4</vt:lpstr>
    </vt:vector>
  </TitlesOfParts>
  <Company>Mayes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Del Hawley</cp:lastModifiedBy>
  <dcterms:created xsi:type="dcterms:W3CDTF">1999-11-12T18:08:22Z</dcterms:created>
  <dcterms:modified xsi:type="dcterms:W3CDTF">2015-01-27T01:06:13Z</dcterms:modified>
</cp:coreProperties>
</file>